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kathrinholstein/Downloads/"/>
    </mc:Choice>
  </mc:AlternateContent>
  <xr:revisionPtr revIDLastSave="0" documentId="13_ncr:1_{71C053BC-1327-5147-A1EF-EF38FF08081C}" xr6:coauthVersionLast="47" xr6:coauthVersionMax="47" xr10:uidLastSave="{00000000-0000-0000-0000-000000000000}"/>
  <bookViews>
    <workbookView xWindow="-40960" yWindow="-6560" windowWidth="40960" windowHeight="21160" activeTab="1" xr2:uid="{00000000-000D-0000-FFFF-FFFF00000000}"/>
  </bookViews>
  <sheets>
    <sheet name="Bewertung von Angeboten" sheetId="1" r:id="rId1"/>
    <sheet name="Beispielrechnungen" sheetId="2" r:id="rId2"/>
    <sheet name="Beispiel Lebenszykluskosten" sheetId="3" r:id="rId3"/>
    <sheet name="Erläuterungen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sQdKIXpjodpan11ZaMKccH/xvsp758aJTvshBfUjArw="/>
    </ext>
  </extLst>
</workbook>
</file>

<file path=xl/calcChain.xml><?xml version="1.0" encoding="utf-8"?>
<calcChain xmlns="http://schemas.openxmlformats.org/spreadsheetml/2006/main">
  <c r="F32" i="3" l="1"/>
  <c r="L30" i="3"/>
  <c r="O30" i="3" s="1"/>
  <c r="K30" i="3"/>
  <c r="N30" i="3" s="1"/>
  <c r="J30" i="3"/>
  <c r="M30" i="3" s="1"/>
  <c r="I23" i="3"/>
  <c r="G13" i="3" s="1"/>
  <c r="J13" i="3" s="1"/>
  <c r="M13" i="3" s="1"/>
  <c r="I22" i="3"/>
  <c r="F13" i="3" s="1"/>
  <c r="I21" i="3"/>
  <c r="E13" i="3" s="1"/>
  <c r="D14" i="3"/>
  <c r="J12" i="3"/>
  <c r="M12" i="3" s="1"/>
  <c r="I12" i="3"/>
  <c r="L12" i="3" s="1"/>
  <c r="H12" i="3"/>
  <c r="K12" i="3" s="1"/>
  <c r="D24" i="2"/>
  <c r="M23" i="2"/>
  <c r="L23" i="2"/>
  <c r="K23" i="2"/>
  <c r="J23" i="2"/>
  <c r="I23" i="2"/>
  <c r="H23" i="2"/>
  <c r="J22" i="2"/>
  <c r="M22" i="2" s="1"/>
  <c r="I22" i="2"/>
  <c r="L22" i="2" s="1"/>
  <c r="H22" i="2"/>
  <c r="K22" i="2" s="1"/>
  <c r="J21" i="2"/>
  <c r="M21" i="2" s="1"/>
  <c r="I21" i="2"/>
  <c r="L21" i="2" s="1"/>
  <c r="H21" i="2"/>
  <c r="K21" i="2" s="1"/>
  <c r="K24" i="2" s="1"/>
  <c r="D15" i="2"/>
  <c r="M14" i="2"/>
  <c r="L14" i="2"/>
  <c r="K14" i="2"/>
  <c r="M13" i="2"/>
  <c r="L13" i="2"/>
  <c r="K13" i="2"/>
  <c r="J12" i="2"/>
  <c r="M12" i="2" s="1"/>
  <c r="M15" i="2" s="1"/>
  <c r="I12" i="2"/>
  <c r="L12" i="2" s="1"/>
  <c r="L15" i="2" s="1"/>
  <c r="H12" i="2"/>
  <c r="K12" i="2" s="1"/>
  <c r="K15" i="2" s="1"/>
  <c r="F27" i="1"/>
  <c r="L26" i="1"/>
  <c r="O26" i="1" s="1"/>
  <c r="K26" i="1"/>
  <c r="N26" i="1" s="1"/>
  <c r="J26" i="1"/>
  <c r="M26" i="1" s="1"/>
  <c r="L25" i="1"/>
  <c r="O25" i="1" s="1"/>
  <c r="K25" i="1"/>
  <c r="N25" i="1" s="1"/>
  <c r="N27" i="1" s="1"/>
  <c r="J25" i="1"/>
  <c r="M25" i="1" s="1"/>
  <c r="M27" i="1" s="1"/>
  <c r="D18" i="1"/>
  <c r="J17" i="1"/>
  <c r="M17" i="1" s="1"/>
  <c r="I17" i="1"/>
  <c r="L17" i="1" s="1"/>
  <c r="H17" i="1"/>
  <c r="K17" i="1" s="1"/>
  <c r="J16" i="1"/>
  <c r="M16" i="1" s="1"/>
  <c r="I16" i="1"/>
  <c r="L16" i="1" s="1"/>
  <c r="H16" i="1"/>
  <c r="K16" i="1" s="1"/>
  <c r="M15" i="1"/>
  <c r="L15" i="1"/>
  <c r="J15" i="1"/>
  <c r="I15" i="1"/>
  <c r="H15" i="1"/>
  <c r="K15" i="1" s="1"/>
  <c r="L14" i="1"/>
  <c r="K14" i="1"/>
  <c r="J14" i="1"/>
  <c r="M14" i="1" s="1"/>
  <c r="I14" i="1"/>
  <c r="H14" i="1"/>
  <c r="M14" i="3" l="1"/>
  <c r="M18" i="1"/>
  <c r="K14" i="3"/>
  <c r="K18" i="1"/>
  <c r="O27" i="1"/>
  <c r="L24" i="2"/>
  <c r="L18" i="1"/>
  <c r="M24" i="2"/>
  <c r="H13" i="3"/>
  <c r="K13" i="3" s="1"/>
  <c r="I13" i="3"/>
  <c r="L13" i="3" s="1"/>
  <c r="L14" i="3" s="1"/>
  <c r="G31" i="3"/>
  <c r="J31" i="3" s="1"/>
  <c r="M31" i="3" s="1"/>
  <c r="M32" i="3" s="1"/>
  <c r="H31" i="3"/>
  <c r="K31" i="3" s="1"/>
  <c r="N31" i="3" s="1"/>
  <c r="N32" i="3" s="1"/>
  <c r="I31" i="3"/>
  <c r="L31" i="3" s="1"/>
  <c r="O31" i="3" s="1"/>
  <c r="O3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2" authorId="0" shapeId="0" xr:uid="{00000000-0006-0000-0000-000003000000}">
      <text>
        <r>
          <rPr>
            <sz val="10"/>
            <color theme="1"/>
            <rFont val="Arial"/>
            <family val="2"/>
            <scheme val="minor"/>
          </rPr>
          <t>======
ID#AAABfwmlfWk
tc={E399138C-3812-4289-8C60-5091C81552F5}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Please decide on the rating and insert a %</t>
        </r>
      </text>
    </comment>
    <comment ref="E14" authorId="0" shapeId="0" xr:uid="{00000000-0006-0000-0000-000001000000}">
      <text>
        <r>
          <rPr>
            <sz val="10"/>
            <color theme="1"/>
            <rFont val="Arial"/>
            <family val="2"/>
            <scheme val="minor"/>
          </rPr>
          <t>======
ID#AAABfwmlfWs
tc={8FFB5C3E-BBDE-464B-89A0-125F597857A3}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Insert price</t>
        </r>
      </text>
    </comment>
    <comment ref="E16" authorId="0" shapeId="0" xr:uid="{00000000-0006-0000-0000-000004000000}">
      <text>
        <r>
          <rPr>
            <sz val="10"/>
            <color theme="1"/>
            <rFont val="Arial"/>
            <family val="2"/>
            <scheme val="minor"/>
          </rPr>
          <t>======
ID#AAABfwmlfWg
tc={80195F10-CEB4-4127-96A0-182294826CBE}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Insert value (e.g. % of recycled fibres, number of fair trade products)</t>
        </r>
      </text>
    </comment>
    <comment ref="D18" authorId="0" shapeId="0" xr:uid="{00000000-0006-0000-0000-000002000000}">
      <text>
        <r>
          <rPr>
            <sz val="10"/>
            <color theme="1"/>
            <rFont val="Arial"/>
            <family val="2"/>
            <scheme val="minor"/>
          </rPr>
          <t>======
ID#AAABfwmlfWo
tc={B7003787-1385-4CEC-8C0E-8182C868B186}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Must add up to 100%</t>
        </r>
      </text>
    </comment>
    <comment ref="F23" authorId="0" shapeId="0" xr:uid="{00000000-0006-0000-0000-000005000000}">
      <text>
        <r>
          <rPr>
            <sz val="10"/>
            <color theme="1"/>
            <rFont val="Arial"/>
            <family val="2"/>
            <scheme val="minor"/>
          </rPr>
          <t>======
ID#AAABjWhmMVU
tc={E399138C-3812-4289-8C60-5091C81552F5}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Please decide on the rating and insert a %</t>
        </r>
      </text>
    </comment>
    <comment ref="F27" authorId="0" shapeId="0" xr:uid="{00000000-0006-0000-0000-000006000000}">
      <text>
        <r>
          <rPr>
            <sz val="10"/>
            <color theme="1"/>
            <rFont val="Arial"/>
            <family val="2"/>
            <scheme val="minor"/>
          </rPr>
          <t>======
ID#AAABjWhmMVY
tc={B7003787-1385-4CEC-8C0E-8182C868B186}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Must add up to 100%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DhYbb1zOpMbvcw2kKI7SvWe0loA=="/>
    </ext>
  </extLst>
</comments>
</file>

<file path=xl/sharedStrings.xml><?xml version="1.0" encoding="utf-8"?>
<sst xmlns="http://schemas.openxmlformats.org/spreadsheetml/2006/main" count="208" uniqueCount="94">
  <si>
    <t>Methoden zur Angebotsbewertung im Zuge der Vergabe</t>
  </si>
  <si>
    <t>Tender number xxx for product group xxx</t>
  </si>
  <si>
    <t>Kennzahl der Ausschreibung:</t>
  </si>
  <si>
    <t>Produktgruppe aus der Leistungen beschafft werden:</t>
  </si>
  <si>
    <t>Zuschlagskriterien</t>
  </si>
  <si>
    <t>Bewertungsformel</t>
  </si>
  <si>
    <t>Gewichtung</t>
  </si>
  <si>
    <t>Angebotswerte</t>
  </si>
  <si>
    <t>Bewertungspunktzahl</t>
  </si>
  <si>
    <t>Ergebnis (gewichtete Bewertung)</t>
  </si>
  <si>
    <t>Angebot 1</t>
  </si>
  <si>
    <t>Angebot 2</t>
  </si>
  <si>
    <t>Angebot 3</t>
  </si>
  <si>
    <t>Preis</t>
  </si>
  <si>
    <t>Wert des günstigsten Angebots x 100 / Wert des zu bewertenden Angebots</t>
  </si>
  <si>
    <t>Zuschlagskriterium 1</t>
  </si>
  <si>
    <t>Schulnoten-Verfahren</t>
  </si>
  <si>
    <t>Zuschlagskriterium 2</t>
  </si>
  <si>
    <t>Wert des zu bewertenden Angebots x 100 / Spitzenwert unter den Angeboten</t>
  </si>
  <si>
    <t>Zuschlagskriterium 3</t>
  </si>
  <si>
    <t>Zweistufige Skala</t>
  </si>
  <si>
    <t>Summe</t>
  </si>
  <si>
    <t>Das Angebot mit dem höchsten Punktwert gewinnt</t>
  </si>
  <si>
    <t>Weitergehende Methoden</t>
  </si>
  <si>
    <t>X-Wert</t>
  </si>
  <si>
    <t>Y-Wert</t>
  </si>
  <si>
    <t>Zuschlagskriterium 4 - wenn höhere Werte besser sind (z. B. Anteil der Bio-Produkte beim Catering)</t>
  </si>
  <si>
    <t>Zuschlagskriterium 5 - wenn niedrigere Werte besser sind (z. B. Schadstoffausstoß eines Fahrzeugs)</t>
  </si>
  <si>
    <t xml:space="preserve">Beispiele für die Anwendung der Methoden zur Angebotsbewertung </t>
  </si>
  <si>
    <t>Beispiel 1: Büromaterial</t>
  </si>
  <si>
    <t>Berchnungsformel</t>
  </si>
  <si>
    <t>Nachfüllbarkeit</t>
  </si>
  <si>
    <t>Ja</t>
  </si>
  <si>
    <t>Nein</t>
  </si>
  <si>
    <t>Lösungsmittel auf Wasserbasis</t>
  </si>
  <si>
    <t>Angebot 3 gewinnt</t>
  </si>
  <si>
    <t>Beispiel 2: Catering-Leistungen</t>
  </si>
  <si>
    <t>Jurybewertung (Test-Essen)</t>
  </si>
  <si>
    <t>sehr gut</t>
  </si>
  <si>
    <t>gut</t>
  </si>
  <si>
    <t>Anteil der Waren in Bio-Qualität</t>
  </si>
  <si>
    <t>Angebot 2 gewinnt</t>
  </si>
  <si>
    <t>Beispielrechnung: Lebenszykluskosten Transport</t>
  </si>
  <si>
    <t>Beispiel 3: Lebenszykluskosten Transport - Variante 1</t>
  </si>
  <si>
    <t>Offer 1</t>
  </si>
  <si>
    <t>Offer 2</t>
  </si>
  <si>
    <t>Offer 3</t>
  </si>
  <si>
    <t>Wert des Angebots mit dem geringsten Wert x 100 / Wert des zu bewertenden Angebots</t>
  </si>
  <si>
    <t>Anteil der Fahrten mit den einzelnen Fahrzeug-Typen</t>
  </si>
  <si>
    <t>Entfernung (D) in km</t>
  </si>
  <si>
    <t>Transpor-tierte Masse (m) in Tonnen (t)</t>
  </si>
  <si>
    <t>Fahrzeug Typ 1</t>
  </si>
  <si>
    <t>Fahrzeug Typ 2</t>
  </si>
  <si>
    <t>Beispiel 4: Lebenszykluskosten Transport - Variante 2</t>
  </si>
  <si>
    <t>Methoden zur Angebotsbewertung</t>
  </si>
  <si>
    <t>1.</t>
  </si>
  <si>
    <t>Schulnoten: Für Zuschlagskriterien, die ausschließlich qualitativ bewertet werden können, kann die folgende Tabelle herangezogen werden</t>
  </si>
  <si>
    <t>0 Punkte</t>
  </si>
  <si>
    <t>nicht ausreichend, nicht verfügbar, nicht zutreffend</t>
  </si>
  <si>
    <t>30 Punkte</t>
  </si>
  <si>
    <t>ausreichend, mit erheblichen Mängeln</t>
  </si>
  <si>
    <t>50 Punkte</t>
  </si>
  <si>
    <t>befriedigend, mit leichten Mängeln</t>
  </si>
  <si>
    <t>80 Punkte</t>
  </si>
  <si>
    <t>gut, uneingeschränkt realisierbar</t>
  </si>
  <si>
    <t>100 Punkte</t>
  </si>
  <si>
    <t>sehr gut, erfüllt die Anforderungen optimal</t>
  </si>
  <si>
    <t>2.</t>
  </si>
  <si>
    <t>Für Zuschlagskriterien, bei denen höhere Werte zu einer besseren Bewertung führen (z. B. % Bio-Lebensmittel)</t>
  </si>
  <si>
    <t>a)</t>
  </si>
  <si>
    <t>Relative Bewertung:</t>
  </si>
  <si>
    <t>Anzahl der Punkte = 100 x Wert des zu bewertenden Angebots / Wert des Angebots mit dem höchsten Wert</t>
  </si>
  <si>
    <t>b)</t>
  </si>
  <si>
    <t>Absolute Bewertung:</t>
  </si>
  <si>
    <t>Anzahl der Punkte = (Wert des zu bewertenden Angebots - Y) / (X - Y) x 100</t>
  </si>
  <si>
    <t>a) Angebote mit dem Wert X oder mehr erhalten die maximal erreichbaren 100 Punkte.
b) Angebote mit einem Wert Y oder weniger erhalten 0 Punkte.
c) Die Punktzahl für Angebote mit Werten zwischen X und Y wird mittels linearer Interpolation berechnet.</t>
  </si>
  <si>
    <t>3.</t>
  </si>
  <si>
    <t>Für Zuschlagskriterien, bei denen kleinere Werte zu einer besseren Bewertung führen (z. B. Schadstoffausstoß)</t>
  </si>
  <si>
    <t>Relative Bewertung</t>
  </si>
  <si>
    <t>Anzahl der Punkte = 100 x Wert des Angebots mit dem geringsten Wert / Wert des zu bewertenden Angebots</t>
  </si>
  <si>
    <t>Absolute Bewertung</t>
  </si>
  <si>
    <t>Anzahl der Punkte = (Y - Wert des zu bewertenden Angebots) / (Y - X) x 100</t>
  </si>
  <si>
    <t>a) Angebote mit dem Wert X oder weniger erhalten die maximal erreichbaren 100 Punkte.
b) Angebote mit dem Wert Y oder mehr erhalten 0 Punkte.
c) Die Punktzahl für Angebote mit Werten zwischen X und Y wird mittels linearer Interpolation berechnet.</t>
  </si>
  <si>
    <t>4.</t>
  </si>
  <si>
    <t>Zweistufige Skala: Für Zuschlagskriterien, die nur zwei mögliche Werte zulassen („ja/nein“, „bestanden/nicht bestanden“), kann die folgende Tabelle zur Bewertung verwendet werden</t>
  </si>
  <si>
    <t>nein, nicht bestanden, nicht erfüllt</t>
  </si>
  <si>
    <t>ja, bestanden, erfüllt</t>
  </si>
  <si>
    <r>
      <t>Lebenszykluskosten Transport: THG</t>
    </r>
    <r>
      <rPr>
        <b/>
        <sz val="8"/>
        <color rgb="FF000000"/>
        <rFont val="Aptos"/>
      </rPr>
      <t>TR</t>
    </r>
    <r>
      <rPr>
        <b/>
        <sz val="11"/>
        <color rgb="FF000000"/>
        <rFont val="Aptos"/>
      </rPr>
      <t xml:space="preserve"> der Angebote</t>
    </r>
  </si>
  <si>
    <r>
      <t>Berechnung der THG</t>
    </r>
    <r>
      <rPr>
        <b/>
        <sz val="10"/>
        <color rgb="FF035854"/>
        <rFont val="Aptos"/>
      </rPr>
      <t>TR</t>
    </r>
    <r>
      <rPr>
        <b/>
        <sz val="16"/>
        <color rgb="FF035854"/>
        <rFont val="Aptos"/>
      </rPr>
      <t xml:space="preserve"> der einzelnen Angebote </t>
    </r>
  </si>
  <si>
    <r>
      <t>Emissionsfaktor (EF</t>
    </r>
    <r>
      <rPr>
        <b/>
        <sz val="7"/>
        <color theme="1"/>
        <rFont val="Aptos"/>
      </rPr>
      <t>V</t>
    </r>
    <r>
      <rPr>
        <b/>
        <sz val="11"/>
        <color theme="1"/>
        <rFont val="Aptos"/>
      </rPr>
      <t>) der Fahrzeuge, die für den Vertrag vorgesehen sind (kg CO</t>
    </r>
    <r>
      <rPr>
        <b/>
        <sz val="8"/>
        <color theme="1"/>
        <rFont val="Aptos"/>
      </rPr>
      <t>2</t>
    </r>
    <r>
      <rPr>
        <b/>
        <sz val="11"/>
        <color theme="1"/>
        <rFont val="Aptos"/>
      </rPr>
      <t>/tkm)</t>
    </r>
  </si>
  <si>
    <r>
      <t>Ergebnis GHG</t>
    </r>
    <r>
      <rPr>
        <b/>
        <sz val="8"/>
        <color theme="1"/>
        <rFont val="Aptos"/>
      </rPr>
      <t xml:space="preserve">TR </t>
    </r>
    <r>
      <rPr>
        <b/>
        <sz val="12"/>
        <color theme="1"/>
        <rFont val="Aptos"/>
      </rPr>
      <t>(kg CO</t>
    </r>
    <r>
      <rPr>
        <b/>
        <sz val="9"/>
        <color theme="1"/>
        <rFont val="Aptos"/>
      </rPr>
      <t>2</t>
    </r>
    <r>
      <rPr>
        <b/>
        <sz val="12"/>
        <color theme="1"/>
        <rFont val="Aptos"/>
      </rPr>
      <t>)</t>
    </r>
  </si>
  <si>
    <r>
      <t>Anzahl der Punkte = (Y - Wert des zu bewertenden Angebots) / (Y - X) x 100
a) Angebote mit CO₂ Emissionen von 20 kg (X-Wert) oder weniger erhalten die max. erreichbaren 100 Punkte.
b) Angebote mit CO₂ Emissionen von 80 kg (Y-Wert) oder mehr erhalten 0 Punkte.
c) Für Angebote mit CO</t>
    </r>
    <r>
      <rPr>
        <sz val="7"/>
        <color rgb="FF000000"/>
        <rFont val="Aptos"/>
      </rPr>
      <t>2</t>
    </r>
    <r>
      <rPr>
        <sz val="12"/>
        <color rgb="FF000000"/>
        <rFont val="Aptos"/>
      </rPr>
      <t xml:space="preserve"> Emissionen zwischen 20 kg und 80 kg wird die Punktzahl mittels linearer Interpolation ermittelt.</t>
    </r>
  </si>
  <si>
    <r>
      <t xml:space="preserve">Anzahl der Punkte = (Wert des zu bewertenden Angebots - Y) / (X - Y) x 100
</t>
    </r>
    <r>
      <rPr>
        <i/>
        <sz val="11"/>
        <color rgb="FF000000"/>
        <rFont val="Aptos"/>
      </rPr>
      <t xml:space="preserve">a) Angebote mit dem Wert </t>
    </r>
    <r>
      <rPr>
        <b/>
        <i/>
        <sz val="11"/>
        <color rgb="FF000000"/>
        <rFont val="Aptos"/>
      </rPr>
      <t>X oder mehr</t>
    </r>
    <r>
      <rPr>
        <i/>
        <sz val="11"/>
        <color rgb="FF000000"/>
        <rFont val="Aptos"/>
      </rPr>
      <t xml:space="preserve"> erhalten die maximal erreichbaren 100 Punkte.
b) Angebote mit einem Wert </t>
    </r>
    <r>
      <rPr>
        <b/>
        <i/>
        <sz val="11"/>
        <color rgb="FF000000"/>
        <rFont val="Aptos"/>
      </rPr>
      <t xml:space="preserve">Y oder weniger </t>
    </r>
    <r>
      <rPr>
        <i/>
        <sz val="11"/>
        <color rgb="FF000000"/>
        <rFont val="Aptos"/>
      </rPr>
      <t>erhalten 0 Punkte.
c) Die Punktzahl für Angebote mit Werten zwischen X und Y wird mittels linearer Interpolation berechnet.</t>
    </r>
  </si>
  <si>
    <r>
      <t xml:space="preserve">Anzahl der Punkte = (Y - Wert des zu bewertenden Angebots) / (Y - X) x 100
</t>
    </r>
    <r>
      <rPr>
        <i/>
        <sz val="11"/>
        <color rgb="FF000000"/>
        <rFont val="Aptos"/>
      </rPr>
      <t>a) Angebote mit dem Wert</t>
    </r>
    <r>
      <rPr>
        <b/>
        <i/>
        <sz val="11"/>
        <color rgb="FF000000"/>
        <rFont val="Aptos"/>
      </rPr>
      <t xml:space="preserve"> X oder weniger erhalten die maximal erreichbaren </t>
    </r>
    <r>
      <rPr>
        <i/>
        <sz val="11"/>
        <color rgb="FF000000"/>
        <rFont val="Aptos"/>
      </rPr>
      <t xml:space="preserve">100 Punkte.
b) Angebote mit dem Wert </t>
    </r>
    <r>
      <rPr>
        <b/>
        <i/>
        <sz val="11"/>
        <color rgb="FF000000"/>
        <rFont val="Aptos"/>
      </rPr>
      <t>Y oder mehr erhalten 0 Punkte</t>
    </r>
    <r>
      <rPr>
        <i/>
        <sz val="11"/>
        <color rgb="FF000000"/>
        <rFont val="Aptos"/>
      </rPr>
      <t>.
c) Die Punktzahl für Angebote mit Werten zwischen X und Y wird mittels linearer Interpolation berechnet.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</si>
</sst>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&quot;€&quot;_-;\-* #,##0\ &quot;€&quot;_-;_-* &quot;-&quot;??\ &quot;€&quot;_-;_-@"/>
  </numFmts>
  <fonts count="30" x14ac:knownFonts="1">
    <font>
      <sz val="10"/>
      <color theme="1"/>
      <name val="Arial"/>
      <scheme val="minor"/>
    </font>
    <font>
      <sz val="10"/>
      <color theme="1"/>
      <name val="Aptos"/>
    </font>
    <font>
      <b/>
      <sz val="26"/>
      <color rgb="FF035854"/>
      <name val="Aptos"/>
    </font>
    <font>
      <b/>
      <sz val="16"/>
      <color rgb="FF035854"/>
      <name val="Aptos"/>
    </font>
    <font>
      <b/>
      <sz val="11"/>
      <color theme="1"/>
      <name val="Aptos"/>
    </font>
    <font>
      <sz val="11"/>
      <color theme="1"/>
      <name val="Aptos"/>
    </font>
    <font>
      <sz val="11"/>
      <color rgb="FF000000"/>
      <name val="Aptos"/>
    </font>
    <font>
      <b/>
      <sz val="11"/>
      <color rgb="FF000000"/>
      <name val="Aptos"/>
    </font>
    <font>
      <sz val="12"/>
      <color rgb="FF000000"/>
      <name val="Aptos"/>
    </font>
    <font>
      <b/>
      <sz val="12"/>
      <color rgb="FF000000"/>
      <name val="Aptos"/>
    </font>
    <font>
      <b/>
      <sz val="12"/>
      <color theme="1"/>
      <name val="Aptos"/>
    </font>
    <font>
      <b/>
      <sz val="10"/>
      <color theme="1"/>
      <name val="Aptos"/>
    </font>
    <font>
      <sz val="12"/>
      <color theme="1"/>
      <name val="Aptos"/>
    </font>
    <font>
      <sz val="14"/>
      <color theme="1"/>
      <name val="Aptos"/>
    </font>
    <font>
      <b/>
      <sz val="16"/>
      <color theme="9" tint="-0.499984740745262"/>
      <name val="Aptos"/>
    </font>
    <font>
      <sz val="10"/>
      <name val="Aptos"/>
    </font>
    <font>
      <b/>
      <sz val="8"/>
      <color rgb="FF000000"/>
      <name val="Aptos"/>
    </font>
    <font>
      <b/>
      <i/>
      <sz val="10"/>
      <color rgb="FFFF0000"/>
      <name val="Aptos"/>
    </font>
    <font>
      <b/>
      <sz val="10"/>
      <color rgb="FF035854"/>
      <name val="Aptos"/>
    </font>
    <font>
      <b/>
      <sz val="7"/>
      <color theme="1"/>
      <name val="Aptos"/>
    </font>
    <font>
      <b/>
      <sz val="8"/>
      <color theme="1"/>
      <name val="Aptos"/>
    </font>
    <font>
      <b/>
      <sz val="9"/>
      <color theme="1"/>
      <name val="Aptos"/>
    </font>
    <font>
      <sz val="7"/>
      <color rgb="FF000000"/>
      <name val="Aptos"/>
    </font>
    <font>
      <b/>
      <sz val="26"/>
      <color theme="9" tint="-0.499984740745262"/>
      <name val="Aptos"/>
    </font>
    <font>
      <b/>
      <sz val="11"/>
      <color theme="9" tint="-0.499984740745262"/>
      <name val="Aptos"/>
    </font>
    <font>
      <b/>
      <i/>
      <sz val="11"/>
      <color rgb="FFFF0000"/>
      <name val="Aptos"/>
    </font>
    <font>
      <sz val="11"/>
      <color rgb="FFFF0000"/>
      <name val="Aptos"/>
    </font>
    <font>
      <i/>
      <sz val="11"/>
      <color rgb="FF000000"/>
      <name val="Aptos"/>
    </font>
    <font>
      <b/>
      <i/>
      <sz val="11"/>
      <color rgb="FF000000"/>
      <name val="Aptos"/>
    </font>
    <font>
      <sz val="10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9C4CD"/>
        <bgColor rgb="FF89C4CD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rgb="FFABABAB"/>
      </patternFill>
    </fill>
    <fill>
      <patternFill patternType="solid">
        <fgColor theme="0" tint="-0.14999847407452621"/>
        <bgColor rgb="FFCFE2F3"/>
      </patternFill>
    </fill>
    <fill>
      <patternFill patternType="solid">
        <fgColor theme="0" tint="-0.14999847407452621"/>
        <bgColor rgb="FFCCCCCC"/>
      </patternFill>
    </fill>
  </fills>
  <borders count="60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indexed="64"/>
      </bottom>
      <diagonal/>
    </border>
    <border>
      <left style="medium">
        <color rgb="FF000000"/>
      </left>
      <right/>
      <top style="thick">
        <color rgb="FF000000"/>
      </top>
      <bottom style="thin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 style="thin">
        <color indexed="64"/>
      </bottom>
      <diagonal/>
    </border>
    <border>
      <left/>
      <right/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9" xfId="0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6" fillId="0" borderId="11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9" fontId="8" fillId="0" borderId="11" xfId="0" applyNumberFormat="1" applyFont="1" applyBorder="1" applyAlignment="1">
      <alignment horizontal="center" vertical="center" wrapText="1" readingOrder="1"/>
    </xf>
    <xf numFmtId="164" fontId="8" fillId="0" borderId="12" xfId="0" applyNumberFormat="1" applyFont="1" applyBorder="1" applyAlignment="1">
      <alignment horizontal="center" vertical="center" wrapText="1" readingOrder="1"/>
    </xf>
    <xf numFmtId="164" fontId="8" fillId="0" borderId="10" xfId="0" applyNumberFormat="1" applyFont="1" applyBorder="1" applyAlignment="1">
      <alignment horizontal="center" vertical="center" wrapText="1" readingOrder="1"/>
    </xf>
    <xf numFmtId="164" fontId="8" fillId="0" borderId="13" xfId="0" applyNumberFormat="1" applyFont="1" applyBorder="1" applyAlignment="1">
      <alignment horizontal="center" vertical="center" wrapText="1" readingOrder="1"/>
    </xf>
    <xf numFmtId="1" fontId="8" fillId="0" borderId="14" xfId="0" applyNumberFormat="1" applyFont="1" applyBorder="1" applyAlignment="1">
      <alignment horizontal="center" vertical="center" wrapText="1" readingOrder="1"/>
    </xf>
    <xf numFmtId="1" fontId="8" fillId="0" borderId="10" xfId="0" applyNumberFormat="1" applyFont="1" applyBorder="1" applyAlignment="1">
      <alignment horizontal="center" vertical="center" wrapText="1" readingOrder="1"/>
    </xf>
    <xf numFmtId="1" fontId="8" fillId="0" borderId="13" xfId="0" applyNumberFormat="1" applyFont="1" applyBorder="1" applyAlignment="1">
      <alignment horizontal="center" vertical="center" wrapText="1" readingOrder="1"/>
    </xf>
    <xf numFmtId="1" fontId="8" fillId="0" borderId="15" xfId="0" applyNumberFormat="1" applyFont="1" applyBorder="1" applyAlignment="1">
      <alignment horizontal="center" vertical="center" wrapText="1" readingOrder="1"/>
    </xf>
    <xf numFmtId="0" fontId="9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center" vertical="center" wrapText="1" readingOrder="1"/>
    </xf>
    <xf numFmtId="9" fontId="8" fillId="0" borderId="0" xfId="0" applyNumberFormat="1" applyFont="1" applyAlignment="1">
      <alignment horizontal="center" vertical="center" wrapText="1" readingOrder="1"/>
    </xf>
    <xf numFmtId="164" fontId="8" fillId="0" borderId="0" xfId="0" applyNumberFormat="1" applyFont="1" applyAlignment="1">
      <alignment horizontal="center" vertical="center" wrapText="1" readingOrder="1"/>
    </xf>
    <xf numFmtId="1" fontId="8" fillId="0" borderId="0" xfId="0" applyNumberFormat="1" applyFont="1" applyAlignment="1">
      <alignment horizontal="center" vertical="center" wrapText="1" readingOrder="1"/>
    </xf>
    <xf numFmtId="0" fontId="8" fillId="0" borderId="12" xfId="0" applyFont="1" applyBorder="1" applyAlignment="1">
      <alignment horizontal="center" vertical="center" wrapText="1" readingOrder="1"/>
    </xf>
    <xf numFmtId="0" fontId="8" fillId="0" borderId="10" xfId="0" applyFont="1" applyBorder="1" applyAlignment="1">
      <alignment horizontal="center" vertical="center" wrapText="1" readingOrder="1"/>
    </xf>
    <xf numFmtId="0" fontId="8" fillId="0" borderId="13" xfId="0" applyFont="1" applyBorder="1" applyAlignment="1">
      <alignment horizontal="center" vertical="center" wrapText="1" readingOrder="1"/>
    </xf>
    <xf numFmtId="0" fontId="8" fillId="0" borderId="14" xfId="0" applyFont="1" applyBorder="1" applyAlignment="1">
      <alignment horizontal="center" vertical="center" wrapText="1" readingOrder="1"/>
    </xf>
    <xf numFmtId="0" fontId="8" fillId="0" borderId="1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wrapText="1" readingOrder="1"/>
    </xf>
    <xf numFmtId="0" fontId="10" fillId="0" borderId="0" xfId="0" applyFont="1" applyAlignment="1">
      <alignment horizontal="left" vertical="center" wrapText="1"/>
    </xf>
    <xf numFmtId="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" fontId="8" fillId="0" borderId="28" xfId="0" applyNumberFormat="1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right"/>
    </xf>
    <xf numFmtId="0" fontId="11" fillId="0" borderId="0" xfId="0" applyFont="1" applyAlignment="1">
      <alignment wrapText="1"/>
    </xf>
    <xf numFmtId="0" fontId="6" fillId="0" borderId="12" xfId="0" applyFont="1" applyBorder="1" applyAlignment="1">
      <alignment horizontal="center" vertical="center" wrapText="1" readingOrder="1"/>
    </xf>
    <xf numFmtId="0" fontId="6" fillId="0" borderId="27" xfId="0" applyFont="1" applyBorder="1" applyAlignment="1">
      <alignment horizontal="center" vertical="center" wrapText="1" readingOrder="1"/>
    </xf>
    <xf numFmtId="0" fontId="6" fillId="0" borderId="12" xfId="0" applyFont="1" applyBorder="1" applyAlignment="1">
      <alignment horizontal="left" wrapText="1" readingOrder="1"/>
    </xf>
    <xf numFmtId="0" fontId="6" fillId="0" borderId="27" xfId="0" applyFont="1" applyBorder="1" applyAlignment="1">
      <alignment horizontal="center" wrapText="1" readingOrder="1"/>
    </xf>
    <xf numFmtId="0" fontId="6" fillId="0" borderId="38" xfId="0" applyFont="1" applyBorder="1" applyAlignment="1">
      <alignment horizontal="center" wrapText="1" readingOrder="1"/>
    </xf>
    <xf numFmtId="0" fontId="6" fillId="0" borderId="0" xfId="0" applyFont="1" applyAlignment="1">
      <alignment horizontal="left" wrapText="1" readingOrder="1"/>
    </xf>
    <xf numFmtId="0" fontId="6" fillId="0" borderId="0" xfId="0" applyFont="1" applyAlignment="1">
      <alignment horizontal="center" wrapText="1" readingOrder="1"/>
    </xf>
    <xf numFmtId="9" fontId="8" fillId="0" borderId="38" xfId="0" applyNumberFormat="1" applyFont="1" applyBorder="1" applyAlignment="1">
      <alignment horizontal="center" vertical="center" wrapText="1" readingOrder="1"/>
    </xf>
    <xf numFmtId="164" fontId="8" fillId="0" borderId="14" xfId="0" applyNumberFormat="1" applyFont="1" applyBorder="1" applyAlignment="1">
      <alignment horizontal="center" vertical="center" wrapText="1" readingOrder="1"/>
    </xf>
    <xf numFmtId="9" fontId="8" fillId="0" borderId="27" xfId="0" applyNumberFormat="1" applyFont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left" vertical="center" wrapText="1" readingOrder="1"/>
    </xf>
    <xf numFmtId="2" fontId="8" fillId="0" borderId="12" xfId="0" applyNumberFormat="1" applyFont="1" applyBorder="1" applyAlignment="1">
      <alignment horizontal="center" vertical="center" wrapText="1" readingOrder="1"/>
    </xf>
    <xf numFmtId="2" fontId="8" fillId="0" borderId="10" xfId="0" applyNumberFormat="1" applyFont="1" applyBorder="1" applyAlignment="1">
      <alignment horizontal="center" vertical="center" wrapText="1" readingOrder="1"/>
    </xf>
    <xf numFmtId="2" fontId="8" fillId="0" borderId="13" xfId="0" applyNumberFormat="1" applyFont="1" applyBorder="1" applyAlignment="1">
      <alignment horizontal="center" vertical="center" wrapText="1" readingOrder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 readingOrder="1"/>
    </xf>
    <xf numFmtId="0" fontId="9" fillId="0" borderId="43" xfId="0" applyFont="1" applyBorder="1" applyAlignment="1">
      <alignment horizontal="center" vertical="center" wrapText="1" readingOrder="1"/>
    </xf>
    <xf numFmtId="0" fontId="9" fillId="0" borderId="44" xfId="0" applyFont="1" applyBorder="1" applyAlignment="1">
      <alignment horizontal="center" vertical="center" wrapText="1" readingOrder="1"/>
    </xf>
    <xf numFmtId="9" fontId="8" fillId="0" borderId="12" xfId="0" applyNumberFormat="1" applyFont="1" applyBorder="1" applyAlignment="1">
      <alignment horizontal="center" vertical="center" wrapText="1" readingOrder="1"/>
    </xf>
    <xf numFmtId="9" fontId="8" fillId="0" borderId="13" xfId="0" applyNumberFormat="1" applyFont="1" applyBorder="1" applyAlignment="1">
      <alignment horizontal="center" vertical="center" wrapText="1" readingOrder="1"/>
    </xf>
    <xf numFmtId="0" fontId="8" fillId="0" borderId="45" xfId="0" applyFont="1" applyBorder="1" applyAlignment="1">
      <alignment horizontal="center" vertical="center" wrapText="1" readingOrder="1"/>
    </xf>
    <xf numFmtId="2" fontId="8" fillId="0" borderId="28" xfId="0" applyNumberFormat="1" applyFont="1" applyBorder="1" applyAlignment="1">
      <alignment horizontal="center" vertical="center" wrapText="1" readingOrder="1"/>
    </xf>
    <xf numFmtId="0" fontId="8" fillId="0" borderId="47" xfId="0" applyFont="1" applyBorder="1" applyAlignment="1">
      <alignment horizontal="center" vertical="center" wrapText="1" readingOrder="1"/>
    </xf>
    <xf numFmtId="0" fontId="8" fillId="0" borderId="48" xfId="0" applyFont="1" applyBorder="1" applyAlignment="1">
      <alignment horizontal="center" vertical="center" wrapText="1" readingOrder="1"/>
    </xf>
    <xf numFmtId="9" fontId="8" fillId="0" borderId="47" xfId="0" applyNumberFormat="1" applyFont="1" applyBorder="1" applyAlignment="1">
      <alignment horizontal="center" vertical="center" wrapText="1" readingOrder="1"/>
    </xf>
    <xf numFmtId="0" fontId="8" fillId="0" borderId="49" xfId="0" applyFont="1" applyBorder="1" applyAlignment="1">
      <alignment horizontal="center" vertical="center" wrapText="1" readingOrder="1"/>
    </xf>
    <xf numFmtId="2" fontId="8" fillId="0" borderId="50" xfId="0" applyNumberFormat="1" applyFont="1" applyBorder="1" applyAlignment="1">
      <alignment horizontal="center" vertical="center" wrapText="1" readingOrder="1"/>
    </xf>
    <xf numFmtId="0" fontId="6" fillId="0" borderId="38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left" vertical="center" wrapText="1" readingOrder="1"/>
    </xf>
    <xf numFmtId="1" fontId="8" fillId="0" borderId="27" xfId="0" applyNumberFormat="1" applyFont="1" applyBorder="1" applyAlignment="1">
      <alignment horizontal="center" vertical="center" wrapText="1" readingOrder="1"/>
    </xf>
    <xf numFmtId="2" fontId="8" fillId="0" borderId="14" xfId="0" applyNumberFormat="1" applyFont="1" applyBorder="1" applyAlignment="1">
      <alignment horizontal="center" vertical="center" wrapText="1" readingOrder="1"/>
    </xf>
    <xf numFmtId="0" fontId="10" fillId="0" borderId="0" xfId="0" applyFont="1" applyAlignment="1">
      <alignment horizontal="right"/>
    </xf>
    <xf numFmtId="0" fontId="12" fillId="0" borderId="0" xfId="0" applyFont="1"/>
    <xf numFmtId="0" fontId="10" fillId="0" borderId="0" xfId="0" applyFont="1" applyAlignment="1">
      <alignment wrapText="1"/>
    </xf>
    <xf numFmtId="0" fontId="10" fillId="4" borderId="17" xfId="0" applyFont="1" applyFill="1" applyBorder="1" applyAlignment="1">
      <alignment horizontal="center" vertical="center" wrapText="1"/>
    </xf>
    <xf numFmtId="9" fontId="10" fillId="4" borderId="18" xfId="0" applyNumberFormat="1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1" fontId="10" fillId="4" borderId="21" xfId="0" applyNumberFormat="1" applyFont="1" applyFill="1" applyBorder="1" applyAlignment="1">
      <alignment horizontal="center" vertical="center" wrapText="1"/>
    </xf>
    <xf numFmtId="1" fontId="10" fillId="4" borderId="17" xfId="0" applyNumberFormat="1" applyFont="1" applyFill="1" applyBorder="1" applyAlignment="1">
      <alignment horizontal="center" vertical="center" wrapText="1"/>
    </xf>
    <xf numFmtId="1" fontId="10" fillId="4" borderId="22" xfId="0" applyNumberFormat="1" applyFont="1" applyFill="1" applyBorder="1" applyAlignment="1">
      <alignment horizontal="center" vertical="center" wrapText="1"/>
    </xf>
    <xf numFmtId="9" fontId="10" fillId="4" borderId="17" xfId="0" applyNumberFormat="1" applyFont="1" applyFill="1" applyBorder="1" applyAlignment="1">
      <alignment horizontal="center" vertical="center" wrapText="1"/>
    </xf>
    <xf numFmtId="9" fontId="10" fillId="4" borderId="29" xfId="0" applyNumberFormat="1" applyFont="1" applyFill="1" applyBorder="1" applyAlignment="1">
      <alignment horizontal="center" vertical="center" wrapText="1"/>
    </xf>
    <xf numFmtId="0" fontId="1" fillId="5" borderId="53" xfId="0" applyFont="1" applyFill="1" applyBorder="1"/>
    <xf numFmtId="0" fontId="10" fillId="4" borderId="34" xfId="0" applyFont="1" applyFill="1" applyBorder="1" applyAlignment="1">
      <alignment horizontal="center" vertical="center" wrapText="1"/>
    </xf>
    <xf numFmtId="9" fontId="10" fillId="4" borderId="33" xfId="0" applyNumberFormat="1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1" fontId="10" fillId="4" borderId="37" xfId="0" applyNumberFormat="1" applyFont="1" applyFill="1" applyBorder="1" applyAlignment="1">
      <alignment horizontal="center" vertical="center" wrapText="1"/>
    </xf>
    <xf numFmtId="1" fontId="10" fillId="4" borderId="35" xfId="0" applyNumberFormat="1" applyFont="1" applyFill="1" applyBorder="1" applyAlignment="1">
      <alignment horizontal="center" vertical="center" wrapText="1"/>
    </xf>
    <xf numFmtId="1" fontId="10" fillId="4" borderId="36" xfId="0" applyNumberFormat="1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left" vertical="center" wrapText="1"/>
    </xf>
    <xf numFmtId="9" fontId="10" fillId="4" borderId="39" xfId="0" applyNumberFormat="1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 wrapText="1"/>
    </xf>
    <xf numFmtId="0" fontId="10" fillId="4" borderId="36" xfId="0" applyFont="1" applyFill="1" applyBorder="1" applyAlignment="1">
      <alignment horizontal="left" vertical="center" wrapText="1"/>
    </xf>
    <xf numFmtId="9" fontId="10" fillId="4" borderId="35" xfId="0" applyNumberFormat="1" applyFont="1" applyFill="1" applyBorder="1" applyAlignment="1">
      <alignment horizontal="center" vertical="center" wrapText="1"/>
    </xf>
    <xf numFmtId="9" fontId="10" fillId="4" borderId="52" xfId="0" applyNumberFormat="1" applyFont="1" applyFill="1" applyBorder="1" applyAlignment="1">
      <alignment horizontal="center" vertical="center" wrapText="1"/>
    </xf>
    <xf numFmtId="9" fontId="8" fillId="6" borderId="10" xfId="0" applyNumberFormat="1" applyFont="1" applyFill="1" applyBorder="1" applyAlignment="1">
      <alignment horizontal="center" vertical="center" wrapText="1" readingOrder="1"/>
    </xf>
    <xf numFmtId="9" fontId="8" fillId="6" borderId="51" xfId="0" applyNumberFormat="1" applyFont="1" applyFill="1" applyBorder="1" applyAlignment="1">
      <alignment horizontal="center" vertical="center" wrapText="1" readingOrder="1"/>
    </xf>
    <xf numFmtId="0" fontId="4" fillId="2" borderId="57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 readingOrder="1"/>
    </xf>
    <xf numFmtId="0" fontId="7" fillId="0" borderId="25" xfId="0" applyFont="1" applyBorder="1" applyAlignment="1">
      <alignment horizontal="center" vertical="center" wrapText="1" readingOrder="1"/>
    </xf>
    <xf numFmtId="0" fontId="7" fillId="0" borderId="26" xfId="0" applyFont="1" applyBorder="1" applyAlignment="1">
      <alignment horizontal="center" vertical="center" wrapText="1" readingOrder="1"/>
    </xf>
    <xf numFmtId="0" fontId="7" fillId="0" borderId="40" xfId="0" applyFont="1" applyBorder="1" applyAlignment="1">
      <alignment horizontal="center" vertical="center" wrapText="1" readingOrder="1"/>
    </xf>
    <xf numFmtId="0" fontId="10" fillId="4" borderId="33" xfId="0" applyFont="1" applyFill="1" applyBorder="1" applyAlignment="1">
      <alignment horizontal="center" vertical="center" wrapText="1"/>
    </xf>
    <xf numFmtId="0" fontId="17" fillId="0" borderId="0" xfId="0" applyFont="1"/>
    <xf numFmtId="0" fontId="4" fillId="2" borderId="54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 readingOrder="1"/>
    </xf>
    <xf numFmtId="0" fontId="9" fillId="0" borderId="26" xfId="0" applyFont="1" applyBorder="1" applyAlignment="1">
      <alignment horizontal="center" vertical="center" wrapText="1" readingOrder="1"/>
    </xf>
    <xf numFmtId="0" fontId="9" fillId="0" borderId="42" xfId="0" applyFont="1" applyBorder="1" applyAlignment="1">
      <alignment horizontal="left" vertical="center" wrapText="1" readingOrder="1"/>
    </xf>
    <xf numFmtId="2" fontId="8" fillId="0" borderId="45" xfId="0" applyNumberFormat="1" applyFont="1" applyBorder="1" applyAlignment="1">
      <alignment horizontal="center" vertical="center" wrapText="1" readingOrder="1"/>
    </xf>
    <xf numFmtId="0" fontId="9" fillId="0" borderId="46" xfId="0" applyFont="1" applyBorder="1" applyAlignment="1">
      <alignment horizontal="left" vertical="center" wrapText="1" readingOrder="1"/>
    </xf>
    <xf numFmtId="2" fontId="8" fillId="0" borderId="49" xfId="0" applyNumberFormat="1" applyFont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 readingOrder="1"/>
    </xf>
    <xf numFmtId="0" fontId="8" fillId="0" borderId="10" xfId="0" applyFont="1" applyBorder="1" applyAlignment="1">
      <alignment horizontal="left" vertical="center" wrapText="1" readingOrder="1"/>
    </xf>
    <xf numFmtId="0" fontId="10" fillId="4" borderId="16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7" fillId="0" borderId="12" xfId="0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center" vertical="center" wrapText="1" readingOrder="1"/>
    </xf>
    <xf numFmtId="0" fontId="7" fillId="0" borderId="14" xfId="0" applyFont="1" applyBorder="1" applyAlignment="1">
      <alignment horizontal="center" vertical="center" wrapText="1" readingOrder="1"/>
    </xf>
    <xf numFmtId="0" fontId="7" fillId="0" borderId="15" xfId="0" applyFont="1" applyBorder="1" applyAlignment="1">
      <alignment horizontal="center" vertical="center" wrapText="1" readingOrder="1"/>
    </xf>
    <xf numFmtId="0" fontId="9" fillId="0" borderId="12" xfId="0" applyFont="1" applyBorder="1" applyAlignment="1">
      <alignment horizontal="left" vertical="center" wrapText="1" readingOrder="1"/>
    </xf>
    <xf numFmtId="0" fontId="8" fillId="0" borderId="27" xfId="0" applyFont="1" applyBorder="1" applyAlignment="1">
      <alignment horizontal="center" vertical="center" wrapText="1" readingOrder="1"/>
    </xf>
    <xf numFmtId="0" fontId="24" fillId="0" borderId="53" xfId="0" applyFont="1" applyBorder="1" applyAlignment="1">
      <alignment vertical="center" wrapText="1"/>
    </xf>
    <xf numFmtId="0" fontId="24" fillId="0" borderId="53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 readingOrder="1"/>
    </xf>
    <xf numFmtId="0" fontId="25" fillId="0" borderId="0" xfId="0" applyFont="1"/>
    <xf numFmtId="0" fontId="26" fillId="0" borderId="0" xfId="0" applyFont="1"/>
    <xf numFmtId="0" fontId="6" fillId="3" borderId="10" xfId="0" applyFont="1" applyFill="1" applyBorder="1" applyAlignment="1">
      <alignment horizontal="left" vertical="center" wrapText="1" readingOrder="1"/>
    </xf>
    <xf numFmtId="1" fontId="8" fillId="0" borderId="12" xfId="0" applyNumberFormat="1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left" wrapText="1" readingOrder="1"/>
    </xf>
    <xf numFmtId="0" fontId="4" fillId="0" borderId="0" xfId="0" applyFont="1" applyAlignment="1">
      <alignment horizontal="center" vertical="center" wrapText="1"/>
    </xf>
    <xf numFmtId="0" fontId="1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5" fillId="0" borderId="6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4" fillId="2" borderId="55" xfId="0" applyFont="1" applyFill="1" applyBorder="1" applyAlignment="1">
      <alignment horizontal="center" vertical="center" wrapText="1"/>
    </xf>
    <xf numFmtId="0" fontId="15" fillId="0" borderId="56" xfId="0" applyFont="1" applyBorder="1"/>
    <xf numFmtId="0" fontId="15" fillId="0" borderId="58" xfId="0" applyFont="1" applyBorder="1"/>
    <xf numFmtId="0" fontId="4" fillId="2" borderId="58" xfId="0" applyFont="1" applyFill="1" applyBorder="1" applyAlignment="1">
      <alignment horizontal="center" vertical="center" wrapText="1"/>
    </xf>
    <xf numFmtId="0" fontId="15" fillId="0" borderId="57" xfId="0" applyFont="1" applyBorder="1"/>
    <xf numFmtId="0" fontId="10" fillId="0" borderId="0" xfId="0" applyFont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2000250" cy="1047750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1</xdr:colOff>
      <xdr:row>30</xdr:row>
      <xdr:rowOff>25400</xdr:rowOff>
    </xdr:from>
    <xdr:to>
      <xdr:col>2</xdr:col>
      <xdr:colOff>1441576</xdr:colOff>
      <xdr:row>39</xdr:row>
      <xdr:rowOff>91440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72C7782-BB08-B6CC-0E45-3145ADCC3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901" y="10756900"/>
          <a:ext cx="3664075" cy="1463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28575</xdr:rowOff>
    </xdr:from>
    <xdr:ext cx="2000250" cy="1047750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38099</xdr:colOff>
      <xdr:row>28</xdr:row>
      <xdr:rowOff>0</xdr:rowOff>
    </xdr:from>
    <xdr:to>
      <xdr:col>2</xdr:col>
      <xdr:colOff>1555872</xdr:colOff>
      <xdr:row>37</xdr:row>
      <xdr:rowOff>91440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D01123C-E1D7-1CB0-C574-1DD94245A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399" y="7835900"/>
          <a:ext cx="3664073" cy="14630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66675</xdr:rowOff>
    </xdr:from>
    <xdr:ext cx="2000250" cy="1047750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36</xdr:row>
      <xdr:rowOff>0</xdr:rowOff>
    </xdr:from>
    <xdr:to>
      <xdr:col>2</xdr:col>
      <xdr:colOff>1403473</xdr:colOff>
      <xdr:row>45</xdr:row>
      <xdr:rowOff>91440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7559AED-4FF7-5F4C-8F34-DF565F5F8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12179300"/>
          <a:ext cx="3664073" cy="14630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12700</xdr:rowOff>
    </xdr:from>
    <xdr:to>
      <xdr:col>2</xdr:col>
      <xdr:colOff>527173</xdr:colOff>
      <xdr:row>37</xdr:row>
      <xdr:rowOff>104140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3506B4C-0560-124F-A370-21F1B6C3D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" y="6807200"/>
          <a:ext cx="3664073" cy="1463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6AA4"/>
      </a:accent1>
      <a:accent2>
        <a:srgbClr val="00BEE1"/>
      </a:accent2>
      <a:accent3>
        <a:srgbClr val="97BF0D"/>
      </a:accent3>
      <a:accent4>
        <a:srgbClr val="DCDB1F"/>
      </a:accent4>
      <a:accent5>
        <a:srgbClr val="6586C3"/>
      </a:accent5>
      <a:accent6>
        <a:srgbClr val="009791"/>
      </a:accent6>
      <a:hlink>
        <a:srgbClr val="006AA4"/>
      </a:hlink>
      <a:folHlink>
        <a:srgbClr val="006AA4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4"/>
  <sheetViews>
    <sheetView zoomScale="110" zoomScaleNormal="110" workbookViewId="0">
      <selection activeCell="R10" sqref="R10"/>
    </sheetView>
  </sheetViews>
  <sheetFormatPr baseColWidth="10" defaultColWidth="12.6640625" defaultRowHeight="15" customHeight="1" x14ac:dyDescent="0.2"/>
  <cols>
    <col min="1" max="1" width="1.1640625" style="1" customWidth="1"/>
    <col min="2" max="2" width="29.1640625" style="1" customWidth="1"/>
    <col min="3" max="3" width="33.83203125" style="1" customWidth="1"/>
    <col min="4" max="4" width="11.6640625" style="1" customWidth="1"/>
    <col min="5" max="5" width="11.1640625" style="1" customWidth="1"/>
    <col min="6" max="6" width="12.1640625" style="1" customWidth="1"/>
    <col min="7" max="7" width="11" style="1" customWidth="1"/>
    <col min="8" max="8" width="10.1640625" style="1" customWidth="1"/>
    <col min="9" max="9" width="10.33203125" style="1" customWidth="1"/>
    <col min="10" max="10" width="11" style="1" customWidth="1"/>
    <col min="11" max="11" width="10.1640625" style="1" customWidth="1"/>
    <col min="12" max="13" width="10.6640625" style="1" customWidth="1"/>
    <col min="14" max="14" width="10.83203125" style="1" customWidth="1"/>
    <col min="15" max="15" width="11.33203125" style="1" customWidth="1"/>
    <col min="16" max="16" width="6.83203125" style="1" customWidth="1"/>
    <col min="17" max="17" width="12" style="1" customWidth="1"/>
    <col min="18" max="18" width="12.5" style="1" customWidth="1"/>
    <col min="19" max="19" width="12" style="1" customWidth="1"/>
    <col min="20" max="20" width="10.1640625" style="1" customWidth="1"/>
    <col min="21" max="21" width="8.83203125" style="1" customWidth="1"/>
    <col min="22" max="24" width="9" style="1" customWidth="1"/>
    <col min="25" max="25" width="9.33203125" style="1" customWidth="1"/>
    <col min="26" max="28" width="7.1640625" style="1" customWidth="1"/>
    <col min="29" max="16384" width="12.6640625" style="1"/>
  </cols>
  <sheetData>
    <row r="1" spans="1:26" ht="12.75" customHeight="1" x14ac:dyDescent="0.2"/>
    <row r="2" spans="1:26" ht="12.75" customHeight="1" x14ac:dyDescent="0.2"/>
    <row r="3" spans="1:26" ht="12.75" customHeight="1" x14ac:dyDescent="0.2"/>
    <row r="4" spans="1:26" ht="12.75" customHeight="1" x14ac:dyDescent="0.2"/>
    <row r="5" spans="1:26" ht="12.75" customHeight="1" x14ac:dyDescent="0.2"/>
    <row r="6" spans="1:26" ht="34" x14ac:dyDescent="0.2">
      <c r="C6" s="127" t="s">
        <v>0</v>
      </c>
      <c r="H6" s="2"/>
      <c r="Q6" s="3"/>
    </row>
    <row r="7" spans="1:26" ht="6" customHeight="1" x14ac:dyDescent="0.2"/>
    <row r="8" spans="1:26" ht="22" hidden="1" x14ac:dyDescent="0.2">
      <c r="B8" s="3" t="s">
        <v>1</v>
      </c>
      <c r="Q8" s="3"/>
    </row>
    <row r="9" spans="1:26" ht="32.25" customHeight="1" x14ac:dyDescent="0.2">
      <c r="B9" s="136" t="s">
        <v>2</v>
      </c>
      <c r="C9" s="83"/>
    </row>
    <row r="10" spans="1:26" ht="31.5" customHeight="1" x14ac:dyDescent="0.2">
      <c r="B10" s="137" t="s">
        <v>3</v>
      </c>
      <c r="C10" s="83"/>
    </row>
    <row r="11" spans="1:26" ht="8.25" customHeight="1" x14ac:dyDescent="0.2">
      <c r="B11" s="138"/>
    </row>
    <row r="12" spans="1:26" ht="51.75" customHeight="1" x14ac:dyDescent="0.2">
      <c r="B12" s="139" t="s">
        <v>4</v>
      </c>
      <c r="C12" s="122" t="s">
        <v>5</v>
      </c>
      <c r="D12" s="140" t="s">
        <v>6</v>
      </c>
      <c r="E12" s="149" t="s">
        <v>7</v>
      </c>
      <c r="F12" s="150"/>
      <c r="G12" s="151"/>
      <c r="H12" s="152" t="s">
        <v>8</v>
      </c>
      <c r="I12" s="150"/>
      <c r="J12" s="151"/>
      <c r="K12" s="152" t="s">
        <v>9</v>
      </c>
      <c r="L12" s="150"/>
      <c r="M12" s="153"/>
      <c r="O12" s="4"/>
      <c r="P12" s="5"/>
      <c r="Q12" s="5"/>
      <c r="R12" s="147"/>
      <c r="S12" s="148"/>
      <c r="T12" s="147"/>
      <c r="U12" s="148"/>
      <c r="V12" s="147"/>
      <c r="W12" s="148"/>
    </row>
    <row r="13" spans="1:26" ht="18.75" customHeight="1" x14ac:dyDescent="0.2">
      <c r="A13" s="6"/>
      <c r="B13" s="7"/>
      <c r="C13" s="8"/>
      <c r="D13" s="9"/>
      <c r="E13" s="129" t="s">
        <v>10</v>
      </c>
      <c r="F13" s="130" t="s">
        <v>11</v>
      </c>
      <c r="G13" s="131" t="s">
        <v>12</v>
      </c>
      <c r="H13" s="132" t="s">
        <v>10</v>
      </c>
      <c r="I13" s="130" t="s">
        <v>11</v>
      </c>
      <c r="J13" s="131" t="s">
        <v>12</v>
      </c>
      <c r="K13" s="132" t="s">
        <v>10</v>
      </c>
      <c r="L13" s="130" t="s">
        <v>11</v>
      </c>
      <c r="M13" s="133" t="s">
        <v>12</v>
      </c>
      <c r="N13" s="6"/>
      <c r="O13" s="10"/>
      <c r="P13" s="10"/>
      <c r="Q13" s="10"/>
      <c r="R13" s="11"/>
      <c r="S13" s="11"/>
      <c r="T13" s="11"/>
      <c r="U13" s="11"/>
      <c r="V13" s="11"/>
      <c r="W13" s="11"/>
      <c r="X13" s="6"/>
      <c r="Y13" s="6"/>
      <c r="Z13" s="6"/>
    </row>
    <row r="14" spans="1:26" ht="32" x14ac:dyDescent="0.2">
      <c r="B14" s="67" t="s">
        <v>13</v>
      </c>
      <c r="C14" s="8" t="s">
        <v>14</v>
      </c>
      <c r="D14" s="12">
        <v>0.5</v>
      </c>
      <c r="E14" s="13">
        <v>0</v>
      </c>
      <c r="F14" s="14">
        <v>0</v>
      </c>
      <c r="G14" s="15">
        <v>0</v>
      </c>
      <c r="H14" s="16">
        <f t="shared" ref="H14:J14" si="0">IF(E14=0,0,MIN($E$14:$G$14)*100/E14)</f>
        <v>0</v>
      </c>
      <c r="I14" s="17">
        <f t="shared" si="0"/>
        <v>0</v>
      </c>
      <c r="J14" s="18">
        <f t="shared" si="0"/>
        <v>0</v>
      </c>
      <c r="K14" s="16">
        <f t="shared" ref="K14:M14" si="1">H14*$D$14</f>
        <v>0</v>
      </c>
      <c r="L14" s="17">
        <f t="shared" si="1"/>
        <v>0</v>
      </c>
      <c r="M14" s="19">
        <f t="shared" si="1"/>
        <v>0</v>
      </c>
      <c r="O14" s="20"/>
      <c r="P14" s="21"/>
      <c r="Q14" s="22"/>
      <c r="R14" s="23"/>
      <c r="S14" s="23"/>
      <c r="T14" s="21"/>
      <c r="U14" s="24"/>
      <c r="V14" s="21"/>
      <c r="W14" s="21"/>
    </row>
    <row r="15" spans="1:26" ht="16" x14ac:dyDescent="0.2">
      <c r="B15" s="67" t="s">
        <v>15</v>
      </c>
      <c r="C15" s="8" t="s">
        <v>16</v>
      </c>
      <c r="D15" s="12"/>
      <c r="E15" s="25"/>
      <c r="F15" s="26"/>
      <c r="G15" s="27"/>
      <c r="H15" s="28">
        <f t="shared" ref="H15:J15" si="2">IF(E15="very good",100,IF(E15="good",80,IF(E15="satisfactory",50,IF(E15="sufficient",30,IF(E15="insufficient",0,0)))))</f>
        <v>0</v>
      </c>
      <c r="I15" s="26">
        <f t="shared" si="2"/>
        <v>0</v>
      </c>
      <c r="J15" s="27">
        <f t="shared" si="2"/>
        <v>0</v>
      </c>
      <c r="K15" s="28">
        <f t="shared" ref="K15:M15" si="3">H15*$D$15</f>
        <v>0</v>
      </c>
      <c r="L15" s="26">
        <f t="shared" si="3"/>
        <v>0</v>
      </c>
      <c r="M15" s="29">
        <f t="shared" si="3"/>
        <v>0</v>
      </c>
      <c r="O15" s="20"/>
      <c r="P15" s="30"/>
      <c r="Q15" s="22"/>
      <c r="R15" s="21"/>
      <c r="S15" s="21"/>
      <c r="T15" s="21"/>
      <c r="U15" s="21"/>
      <c r="V15" s="21"/>
      <c r="W15" s="21"/>
    </row>
    <row r="16" spans="1:26" ht="39.75" customHeight="1" x14ac:dyDescent="0.2">
      <c r="B16" s="67" t="s">
        <v>17</v>
      </c>
      <c r="C16" s="8" t="s">
        <v>18</v>
      </c>
      <c r="D16" s="12"/>
      <c r="E16" s="25"/>
      <c r="F16" s="26"/>
      <c r="G16" s="27"/>
      <c r="H16" s="16">
        <f t="shared" ref="H16:J16" si="4">IF(E16=0,0,E16*100/MAX($E$16:$G$16))</f>
        <v>0</v>
      </c>
      <c r="I16" s="17">
        <f t="shared" si="4"/>
        <v>0</v>
      </c>
      <c r="J16" s="18">
        <f t="shared" si="4"/>
        <v>0</v>
      </c>
      <c r="K16" s="16">
        <f t="shared" ref="K16:M16" si="5">H16*$D$16</f>
        <v>0</v>
      </c>
      <c r="L16" s="17">
        <f t="shared" si="5"/>
        <v>0</v>
      </c>
      <c r="M16" s="19">
        <f t="shared" si="5"/>
        <v>0</v>
      </c>
      <c r="O16" s="20"/>
      <c r="P16" s="30"/>
      <c r="Q16" s="22"/>
      <c r="R16" s="21"/>
      <c r="S16" s="21"/>
      <c r="T16" s="21"/>
      <c r="U16" s="24"/>
      <c r="V16" s="24"/>
      <c r="W16" s="24"/>
    </row>
    <row r="17" spans="2:25" ht="16.5" customHeight="1" x14ac:dyDescent="0.2">
      <c r="B17" s="67" t="s">
        <v>19</v>
      </c>
      <c r="C17" s="141" t="s">
        <v>20</v>
      </c>
      <c r="D17" s="12"/>
      <c r="E17" s="25"/>
      <c r="F17" s="26"/>
      <c r="G17" s="27"/>
      <c r="H17" s="16">
        <f t="shared" ref="H17:J17" si="6">IF(E17="yes",100,0)</f>
        <v>0</v>
      </c>
      <c r="I17" s="17">
        <f t="shared" si="6"/>
        <v>0</v>
      </c>
      <c r="J17" s="18">
        <f t="shared" si="6"/>
        <v>0</v>
      </c>
      <c r="K17" s="16">
        <f t="shared" ref="K17:M17" si="7">H17*$D$17</f>
        <v>0</v>
      </c>
      <c r="L17" s="17">
        <f t="shared" si="7"/>
        <v>0</v>
      </c>
      <c r="M17" s="19">
        <f t="shared" si="7"/>
        <v>0</v>
      </c>
      <c r="O17" s="20"/>
      <c r="P17" s="30"/>
      <c r="Q17" s="22"/>
      <c r="R17" s="21"/>
      <c r="S17" s="21"/>
      <c r="T17" s="21"/>
      <c r="U17" s="24"/>
      <c r="V17" s="24"/>
      <c r="W17" s="24"/>
    </row>
    <row r="18" spans="2:25" ht="17" x14ac:dyDescent="0.2">
      <c r="B18" s="126" t="s">
        <v>21</v>
      </c>
      <c r="C18" s="73"/>
      <c r="D18" s="74">
        <f>SUM(D14:D17)</f>
        <v>0.5</v>
      </c>
      <c r="E18" s="75"/>
      <c r="F18" s="73"/>
      <c r="G18" s="76"/>
      <c r="H18" s="77"/>
      <c r="I18" s="73"/>
      <c r="J18" s="76"/>
      <c r="K18" s="78">
        <f t="shared" ref="K18:M18" si="8">SUM(K14:K17)</f>
        <v>0</v>
      </c>
      <c r="L18" s="79">
        <f t="shared" si="8"/>
        <v>0</v>
      </c>
      <c r="M18" s="80">
        <f t="shared" si="8"/>
        <v>0</v>
      </c>
      <c r="O18" s="31"/>
      <c r="P18" s="31"/>
      <c r="Q18" s="32"/>
      <c r="R18" s="31"/>
      <c r="S18" s="31"/>
      <c r="T18" s="31"/>
      <c r="U18" s="31"/>
      <c r="V18" s="33"/>
      <c r="W18" s="33"/>
    </row>
    <row r="19" spans="2:25" ht="18.75" customHeight="1" x14ac:dyDescent="0.2">
      <c r="K19" s="142" t="s">
        <v>22</v>
      </c>
    </row>
    <row r="20" spans="2:25" ht="18.75" customHeight="1" x14ac:dyDescent="0.2">
      <c r="M20" s="143"/>
    </row>
    <row r="21" spans="2:25" ht="22.5" customHeight="1" x14ac:dyDescent="0.2">
      <c r="B21" s="128" t="s">
        <v>23</v>
      </c>
      <c r="M21" s="143"/>
    </row>
    <row r="22" spans="2:25" ht="7.5" customHeight="1" x14ac:dyDescent="0.2"/>
    <row r="23" spans="2:25" ht="29.25" customHeight="1" x14ac:dyDescent="0.2">
      <c r="B23" s="139" t="s">
        <v>4</v>
      </c>
      <c r="C23" s="122" t="s">
        <v>5</v>
      </c>
      <c r="D23" s="122" t="s">
        <v>24</v>
      </c>
      <c r="E23" s="123" t="s">
        <v>25</v>
      </c>
      <c r="F23" s="53" t="s">
        <v>6</v>
      </c>
      <c r="G23" s="149" t="s">
        <v>7</v>
      </c>
      <c r="H23" s="150"/>
      <c r="I23" s="151"/>
      <c r="J23" s="152" t="s">
        <v>8</v>
      </c>
      <c r="K23" s="150"/>
      <c r="L23" s="151"/>
      <c r="M23" s="152" t="s">
        <v>9</v>
      </c>
      <c r="N23" s="150"/>
      <c r="O23" s="153"/>
      <c r="Q23" s="3"/>
    </row>
    <row r="24" spans="2:25" ht="22" x14ac:dyDescent="0.2">
      <c r="B24" s="7"/>
      <c r="C24" s="8"/>
      <c r="D24" s="8"/>
      <c r="E24" s="8"/>
      <c r="F24" s="9"/>
      <c r="G24" s="108" t="s">
        <v>10</v>
      </c>
      <c r="H24" s="109" t="s">
        <v>11</v>
      </c>
      <c r="I24" s="110" t="s">
        <v>12</v>
      </c>
      <c r="J24" s="108" t="s">
        <v>10</v>
      </c>
      <c r="K24" s="109" t="s">
        <v>11</v>
      </c>
      <c r="L24" s="110" t="s">
        <v>12</v>
      </c>
      <c r="M24" s="108" t="s">
        <v>10</v>
      </c>
      <c r="N24" s="109" t="s">
        <v>11</v>
      </c>
      <c r="O24" s="110" t="s">
        <v>12</v>
      </c>
      <c r="Q24" s="3"/>
    </row>
    <row r="25" spans="2:25" ht="161.25" customHeight="1" x14ac:dyDescent="0.2">
      <c r="B25" s="67" t="s">
        <v>26</v>
      </c>
      <c r="C25" s="144" t="s">
        <v>92</v>
      </c>
      <c r="D25" s="17"/>
      <c r="E25" s="68"/>
      <c r="F25" s="12"/>
      <c r="G25" s="145"/>
      <c r="H25" s="17"/>
      <c r="I25" s="18"/>
      <c r="J25" s="16">
        <f t="shared" ref="J25:L25" si="9">IF(G25&gt;=$D$25,100,IF(G25&lt;=$E$25,0,(G25-$E$25)/($D$25-$E$25)*100))</f>
        <v>100</v>
      </c>
      <c r="K25" s="16">
        <f t="shared" si="9"/>
        <v>100</v>
      </c>
      <c r="L25" s="16">
        <f t="shared" si="9"/>
        <v>100</v>
      </c>
      <c r="M25" s="16">
        <f t="shared" ref="M25:O25" si="10">J25*$F$25</f>
        <v>0</v>
      </c>
      <c r="N25" s="16">
        <f t="shared" si="10"/>
        <v>0</v>
      </c>
      <c r="O25" s="34">
        <f t="shared" si="10"/>
        <v>0</v>
      </c>
      <c r="Q25" s="35"/>
      <c r="R25" s="21"/>
      <c r="S25" s="22"/>
      <c r="T25" s="23"/>
      <c r="U25" s="23"/>
      <c r="V25" s="21"/>
      <c r="W25" s="24"/>
      <c r="X25" s="21"/>
      <c r="Y25" s="21"/>
    </row>
    <row r="26" spans="2:25" ht="138.75" customHeight="1" x14ac:dyDescent="0.2">
      <c r="B26" s="67" t="s">
        <v>27</v>
      </c>
      <c r="C26" s="146" t="s">
        <v>93</v>
      </c>
      <c r="D26" s="17"/>
      <c r="E26" s="68"/>
      <c r="F26" s="12"/>
      <c r="G26" s="145"/>
      <c r="H26" s="17"/>
      <c r="I26" s="18"/>
      <c r="J26" s="16">
        <f t="shared" ref="J26:L26" si="11">IF(G26&lt;=$D$26,100,IF(G26&gt;=$E$26,0,($E$26-G26)/($E$26-$D$26)*100))</f>
        <v>100</v>
      </c>
      <c r="K26" s="16">
        <f t="shared" si="11"/>
        <v>100</v>
      </c>
      <c r="L26" s="16">
        <f t="shared" si="11"/>
        <v>100</v>
      </c>
      <c r="M26" s="16">
        <f t="shared" ref="M26:O26" si="12">J26*$F$26</f>
        <v>0</v>
      </c>
      <c r="N26" s="16">
        <f t="shared" si="12"/>
        <v>0</v>
      </c>
      <c r="O26" s="34">
        <f t="shared" si="12"/>
        <v>0</v>
      </c>
      <c r="Q26" s="35"/>
      <c r="R26" s="21"/>
      <c r="S26" s="22"/>
      <c r="T26" s="21"/>
      <c r="U26" s="21"/>
      <c r="V26" s="21"/>
      <c r="W26" s="21"/>
      <c r="X26" s="21"/>
      <c r="Y26" s="21"/>
    </row>
    <row r="27" spans="2:25" ht="21.75" customHeight="1" x14ac:dyDescent="0.2">
      <c r="B27" s="126" t="s">
        <v>21</v>
      </c>
      <c r="C27" s="73"/>
      <c r="D27" s="81"/>
      <c r="E27" s="82"/>
      <c r="F27" s="74">
        <f>SUM(F25:F26)</f>
        <v>0</v>
      </c>
      <c r="G27" s="75"/>
      <c r="H27" s="73"/>
      <c r="I27" s="76"/>
      <c r="J27" s="77"/>
      <c r="K27" s="73"/>
      <c r="L27" s="76"/>
      <c r="M27" s="78">
        <f t="shared" ref="M27:O27" si="13">SUM(M25:M26)</f>
        <v>0</v>
      </c>
      <c r="N27" s="79">
        <f t="shared" si="13"/>
        <v>0</v>
      </c>
      <c r="O27" s="80">
        <f t="shared" si="13"/>
        <v>0</v>
      </c>
      <c r="Q27" s="31"/>
      <c r="R27" s="31"/>
      <c r="S27" s="32"/>
      <c r="T27" s="31"/>
      <c r="U27" s="31"/>
      <c r="V27" s="31"/>
      <c r="W27" s="31"/>
      <c r="X27" s="33"/>
      <c r="Y27" s="33"/>
    </row>
    <row r="28" spans="2:25" x14ac:dyDescent="0.2">
      <c r="M28" s="142" t="s">
        <v>22</v>
      </c>
    </row>
    <row r="29" spans="2:25" ht="14" x14ac:dyDescent="0.2">
      <c r="B29" s="36"/>
    </row>
    <row r="30" spans="2:25" ht="14" x14ac:dyDescent="0.2">
      <c r="B30" s="36"/>
      <c r="C30" s="37"/>
    </row>
    <row r="31" spans="2:25" ht="14" x14ac:dyDescent="0.2">
      <c r="B31" s="36"/>
    </row>
    <row r="32" spans="2:2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</sheetData>
  <mergeCells count="9">
    <mergeCell ref="R12:S12"/>
    <mergeCell ref="T12:U12"/>
    <mergeCell ref="V12:W12"/>
    <mergeCell ref="G23:I23"/>
    <mergeCell ref="J23:L23"/>
    <mergeCell ref="M23:O23"/>
    <mergeCell ref="E12:G12"/>
    <mergeCell ref="H12:J12"/>
    <mergeCell ref="K12:M12"/>
  </mergeCells>
  <pageMargins left="0.7" right="0.7" top="0.78740157499999996" bottom="0.78740157499999996" header="0" footer="0"/>
  <pageSetup orientation="landscape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Erläuterungen!$G$18:$G$22</xm:f>
          </x14:formula1>
          <xm:sqref>E16:G17</xm:sqref>
        </x14:dataValidation>
        <x14:dataValidation type="list" allowBlank="1" showErrorMessage="1" xr:uid="{00000000-0002-0000-0000-000001000000}">
          <x14:formula1>
            <xm:f>Erläuterungen!$G$4:$G$8</xm:f>
          </x14:formula1>
          <xm:sqref>E15:G15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tabSelected="1" workbookViewId="0">
      <selection activeCell="R16" sqref="R16"/>
    </sheetView>
  </sheetViews>
  <sheetFormatPr baseColWidth="10" defaultColWidth="12.6640625" defaultRowHeight="15" customHeight="1" x14ac:dyDescent="0.2"/>
  <cols>
    <col min="1" max="1" width="1.5" style="1" customWidth="1"/>
    <col min="2" max="2" width="28.1640625" style="1" customWidth="1"/>
    <col min="3" max="3" width="30" style="1" customWidth="1"/>
    <col min="4" max="4" width="13" style="1" customWidth="1"/>
    <col min="5" max="13" width="12" style="1" customWidth="1"/>
    <col min="14" max="14" width="6.83203125" style="1" customWidth="1"/>
    <col min="15" max="15" width="12" style="1" customWidth="1"/>
    <col min="16" max="16" width="12.5" style="1" customWidth="1"/>
    <col min="17" max="17" width="12" style="1" customWidth="1"/>
    <col min="18" max="18" width="10.1640625" style="1" customWidth="1"/>
    <col min="19" max="19" width="8.83203125" style="1" customWidth="1"/>
    <col min="20" max="22" width="9" style="1" customWidth="1"/>
    <col min="23" max="23" width="9.33203125" style="1" customWidth="1"/>
    <col min="24" max="28" width="7.1640625" style="1" customWidth="1"/>
    <col min="29" max="29" width="9.6640625" style="1" customWidth="1"/>
    <col min="30" max="16384" width="12.6640625" style="1"/>
  </cols>
  <sheetData>
    <row r="1" spans="1:29" ht="12.75" customHeight="1" x14ac:dyDescent="0.2"/>
    <row r="2" spans="1:29" ht="12.75" customHeight="1" x14ac:dyDescent="0.2"/>
    <row r="3" spans="1:29" ht="12.75" customHeight="1" x14ac:dyDescent="0.2"/>
    <row r="4" spans="1:29" ht="12.75" customHeight="1" x14ac:dyDescent="0.2"/>
    <row r="5" spans="1:29" ht="12.75" customHeight="1" x14ac:dyDescent="0.2"/>
    <row r="6" spans="1:29" ht="34" x14ac:dyDescent="0.2">
      <c r="C6" s="127" t="s">
        <v>28</v>
      </c>
      <c r="O6" s="3"/>
    </row>
    <row r="7" spans="1:29" ht="12.75" customHeight="1" x14ac:dyDescent="0.2"/>
    <row r="8" spans="1:29" ht="22" x14ac:dyDescent="0.2">
      <c r="B8" s="128" t="s">
        <v>29</v>
      </c>
      <c r="O8" s="3"/>
    </row>
    <row r="9" spans="1:29" ht="6.75" customHeight="1" x14ac:dyDescent="0.2"/>
    <row r="10" spans="1:29" ht="32.25" customHeight="1" x14ac:dyDescent="0.2">
      <c r="B10" s="105" t="s">
        <v>4</v>
      </c>
      <c r="C10" s="106" t="s">
        <v>30</v>
      </c>
      <c r="D10" s="107" t="s">
        <v>6</v>
      </c>
      <c r="E10" s="149" t="s">
        <v>7</v>
      </c>
      <c r="F10" s="150"/>
      <c r="G10" s="151"/>
      <c r="H10" s="152" t="s">
        <v>8</v>
      </c>
      <c r="I10" s="150"/>
      <c r="J10" s="151"/>
      <c r="K10" s="152" t="s">
        <v>9</v>
      </c>
      <c r="L10" s="150"/>
      <c r="M10" s="153"/>
      <c r="O10" s="4"/>
      <c r="P10" s="5"/>
      <c r="Q10" s="5"/>
      <c r="R10" s="147"/>
      <c r="S10" s="148"/>
      <c r="T10" s="147"/>
      <c r="U10" s="148"/>
      <c r="V10" s="147"/>
      <c r="W10" s="148"/>
    </row>
    <row r="11" spans="1:29" ht="18.75" customHeight="1" x14ac:dyDescent="0.2">
      <c r="A11" s="6"/>
      <c r="B11" s="38"/>
      <c r="C11" s="39"/>
      <c r="D11" s="9"/>
      <c r="E11" s="129" t="s">
        <v>10</v>
      </c>
      <c r="F11" s="130" t="s">
        <v>11</v>
      </c>
      <c r="G11" s="131" t="s">
        <v>12</v>
      </c>
      <c r="H11" s="132" t="s">
        <v>10</v>
      </c>
      <c r="I11" s="130" t="s">
        <v>11</v>
      </c>
      <c r="J11" s="131" t="s">
        <v>12</v>
      </c>
      <c r="K11" s="132" t="s">
        <v>10</v>
      </c>
      <c r="L11" s="130" t="s">
        <v>11</v>
      </c>
      <c r="M11" s="133" t="s">
        <v>12</v>
      </c>
      <c r="N11" s="6"/>
      <c r="O11" s="10"/>
      <c r="P11" s="10"/>
      <c r="Q11" s="10"/>
      <c r="R11" s="11"/>
      <c r="S11" s="11"/>
      <c r="T11" s="11"/>
      <c r="U11" s="11"/>
      <c r="V11" s="11"/>
      <c r="W11" s="11"/>
      <c r="X11" s="6"/>
      <c r="Y11" s="6"/>
      <c r="Z11" s="6"/>
      <c r="AA11" s="6"/>
      <c r="AB11" s="6"/>
      <c r="AC11" s="6"/>
    </row>
    <row r="12" spans="1:29" ht="54.75" customHeight="1" x14ac:dyDescent="0.2">
      <c r="B12" s="134" t="s">
        <v>13</v>
      </c>
      <c r="C12" s="135" t="s">
        <v>14</v>
      </c>
      <c r="D12" s="12">
        <v>0.6</v>
      </c>
      <c r="E12" s="13">
        <v>20000</v>
      </c>
      <c r="F12" s="14">
        <v>24000</v>
      </c>
      <c r="G12" s="15">
        <v>21000</v>
      </c>
      <c r="H12" s="28">
        <f t="shared" ref="H12:J12" si="0">MIN($E$12:$G$12)*100/E12</f>
        <v>100</v>
      </c>
      <c r="I12" s="17">
        <f t="shared" si="0"/>
        <v>83.333333333333329</v>
      </c>
      <c r="J12" s="18">
        <f t="shared" si="0"/>
        <v>95.238095238095241</v>
      </c>
      <c r="K12" s="16">
        <f t="shared" ref="K12:M12" si="1">H12*$D$12</f>
        <v>60</v>
      </c>
      <c r="L12" s="17">
        <f t="shared" si="1"/>
        <v>49.999999999999993</v>
      </c>
      <c r="M12" s="18">
        <f t="shared" si="1"/>
        <v>57.142857142857146</v>
      </c>
      <c r="O12" s="20"/>
      <c r="P12" s="21"/>
      <c r="Q12" s="22"/>
      <c r="R12" s="23"/>
      <c r="S12" s="23"/>
      <c r="T12" s="21"/>
      <c r="U12" s="24"/>
      <c r="V12" s="21"/>
      <c r="W12" s="21"/>
    </row>
    <row r="13" spans="1:29" ht="19.5" customHeight="1" x14ac:dyDescent="0.2">
      <c r="B13" s="134" t="s">
        <v>31</v>
      </c>
      <c r="C13" s="135" t="s">
        <v>20</v>
      </c>
      <c r="D13" s="12">
        <v>0.1</v>
      </c>
      <c r="E13" s="25" t="s">
        <v>32</v>
      </c>
      <c r="F13" s="26" t="s">
        <v>33</v>
      </c>
      <c r="G13" s="27" t="s">
        <v>33</v>
      </c>
      <c r="H13" s="28">
        <v>100</v>
      </c>
      <c r="I13" s="26">
        <v>0</v>
      </c>
      <c r="J13" s="27">
        <v>0</v>
      </c>
      <c r="K13" s="28">
        <f t="shared" ref="K13:M13" si="2">H13*$D$13</f>
        <v>10</v>
      </c>
      <c r="L13" s="26">
        <f t="shared" si="2"/>
        <v>0</v>
      </c>
      <c r="M13" s="27">
        <f t="shared" si="2"/>
        <v>0</v>
      </c>
      <c r="O13" s="20"/>
      <c r="P13" s="30"/>
      <c r="Q13" s="22"/>
      <c r="R13" s="21"/>
      <c r="S13" s="21"/>
      <c r="T13" s="21"/>
      <c r="U13" s="21"/>
      <c r="V13" s="21"/>
      <c r="W13" s="21"/>
    </row>
    <row r="14" spans="1:29" ht="48.75" customHeight="1" x14ac:dyDescent="0.2">
      <c r="B14" s="134" t="s">
        <v>34</v>
      </c>
      <c r="C14" s="135" t="s">
        <v>20</v>
      </c>
      <c r="D14" s="12">
        <v>0.3</v>
      </c>
      <c r="E14" s="25" t="s">
        <v>33</v>
      </c>
      <c r="F14" s="26" t="s">
        <v>32</v>
      </c>
      <c r="G14" s="27" t="s">
        <v>32</v>
      </c>
      <c r="H14" s="28">
        <v>0</v>
      </c>
      <c r="I14" s="17">
        <v>100</v>
      </c>
      <c r="J14" s="18">
        <v>100</v>
      </c>
      <c r="K14" s="16">
        <f t="shared" ref="K14:M14" si="3">H14*$D$14</f>
        <v>0</v>
      </c>
      <c r="L14" s="17">
        <f t="shared" si="3"/>
        <v>30</v>
      </c>
      <c r="M14" s="18">
        <f t="shared" si="3"/>
        <v>30</v>
      </c>
      <c r="O14" s="20"/>
      <c r="P14" s="30"/>
      <c r="Q14" s="22"/>
      <c r="R14" s="21"/>
      <c r="S14" s="21"/>
      <c r="T14" s="21"/>
      <c r="U14" s="24"/>
      <c r="V14" s="24"/>
      <c r="W14" s="24"/>
    </row>
    <row r="15" spans="1:29" ht="17" x14ac:dyDescent="0.2">
      <c r="B15" s="112" t="s">
        <v>21</v>
      </c>
      <c r="C15" s="84"/>
      <c r="D15" s="85">
        <f>SUM(D12:D14)</f>
        <v>1</v>
      </c>
      <c r="E15" s="86"/>
      <c r="F15" s="86"/>
      <c r="G15" s="86"/>
      <c r="H15" s="86"/>
      <c r="I15" s="86"/>
      <c r="J15" s="87"/>
      <c r="K15" s="88">
        <f t="shared" ref="K15:M15" si="4">SUM(K12:K14)</f>
        <v>70</v>
      </c>
      <c r="L15" s="89">
        <f t="shared" si="4"/>
        <v>80</v>
      </c>
      <c r="M15" s="90">
        <f t="shared" si="4"/>
        <v>87.142857142857139</v>
      </c>
      <c r="O15" s="33"/>
      <c r="P15" s="31"/>
      <c r="Q15" s="32"/>
      <c r="R15" s="31"/>
      <c r="S15" s="31"/>
      <c r="T15" s="31"/>
      <c r="U15" s="31"/>
      <c r="V15" s="33"/>
      <c r="W15" s="33"/>
    </row>
    <row r="16" spans="1:29" ht="12.75" customHeight="1" x14ac:dyDescent="0.2">
      <c r="K16" s="113" t="s">
        <v>35</v>
      </c>
    </row>
    <row r="17" spans="1:29" ht="22" x14ac:dyDescent="0.2">
      <c r="B17" s="128" t="s">
        <v>36</v>
      </c>
      <c r="O17" s="3"/>
    </row>
    <row r="18" spans="1:29" ht="6" customHeight="1" x14ac:dyDescent="0.2"/>
    <row r="19" spans="1:29" ht="33" customHeight="1" x14ac:dyDescent="0.2">
      <c r="B19" s="105" t="s">
        <v>4</v>
      </c>
      <c r="C19" s="106" t="s">
        <v>30</v>
      </c>
      <c r="D19" s="107" t="s">
        <v>6</v>
      </c>
      <c r="E19" s="149" t="s">
        <v>7</v>
      </c>
      <c r="F19" s="150"/>
      <c r="G19" s="151"/>
      <c r="H19" s="152" t="s">
        <v>8</v>
      </c>
      <c r="I19" s="150"/>
      <c r="J19" s="151"/>
      <c r="K19" s="152" t="s">
        <v>9</v>
      </c>
      <c r="L19" s="150"/>
      <c r="M19" s="153"/>
      <c r="O19" s="4"/>
      <c r="P19" s="5"/>
      <c r="Q19" s="5"/>
      <c r="R19" s="147"/>
      <c r="S19" s="148"/>
      <c r="T19" s="147"/>
      <c r="U19" s="148"/>
      <c r="V19" s="147"/>
      <c r="W19" s="148"/>
    </row>
    <row r="20" spans="1:29" ht="16" x14ac:dyDescent="0.2">
      <c r="A20" s="6"/>
      <c r="B20" s="40"/>
      <c r="C20" s="41"/>
      <c r="D20" s="42"/>
      <c r="E20" s="129" t="s">
        <v>10</v>
      </c>
      <c r="F20" s="130" t="s">
        <v>11</v>
      </c>
      <c r="G20" s="131" t="s">
        <v>12</v>
      </c>
      <c r="H20" s="132" t="s">
        <v>10</v>
      </c>
      <c r="I20" s="130" t="s">
        <v>11</v>
      </c>
      <c r="J20" s="131" t="s">
        <v>12</v>
      </c>
      <c r="K20" s="132" t="s">
        <v>10</v>
      </c>
      <c r="L20" s="130" t="s">
        <v>11</v>
      </c>
      <c r="M20" s="133" t="s">
        <v>12</v>
      </c>
      <c r="N20" s="6"/>
      <c r="O20" s="43"/>
      <c r="P20" s="44"/>
      <c r="Q20" s="44"/>
      <c r="R20" s="11"/>
      <c r="S20" s="11"/>
      <c r="T20" s="11"/>
      <c r="U20" s="11"/>
      <c r="V20" s="11"/>
      <c r="W20" s="11"/>
      <c r="X20" s="6"/>
      <c r="Y20" s="6"/>
      <c r="Z20" s="6"/>
      <c r="AA20" s="6"/>
      <c r="AB20" s="6"/>
      <c r="AC20" s="6"/>
    </row>
    <row r="21" spans="1:29" ht="51" x14ac:dyDescent="0.2">
      <c r="B21" s="134" t="s">
        <v>13</v>
      </c>
      <c r="C21" s="135" t="s">
        <v>14</v>
      </c>
      <c r="D21" s="45">
        <v>0.6</v>
      </c>
      <c r="E21" s="46">
        <v>15000</v>
      </c>
      <c r="F21" s="14">
        <v>24000</v>
      </c>
      <c r="G21" s="15">
        <v>19000</v>
      </c>
      <c r="H21" s="16">
        <f t="shared" ref="H21:J21" si="5">MIN($E$21:$G$21)*100/E21</f>
        <v>100</v>
      </c>
      <c r="I21" s="17">
        <f t="shared" si="5"/>
        <v>62.5</v>
      </c>
      <c r="J21" s="18">
        <f t="shared" si="5"/>
        <v>78.94736842105263</v>
      </c>
      <c r="K21" s="16">
        <f t="shared" ref="K21:M21" si="6">H21*$D$12</f>
        <v>60</v>
      </c>
      <c r="L21" s="17">
        <f t="shared" si="6"/>
        <v>37.5</v>
      </c>
      <c r="M21" s="18">
        <f t="shared" si="6"/>
        <v>47.368421052631575</v>
      </c>
      <c r="O21" s="35"/>
      <c r="P21" s="21"/>
      <c r="Q21" s="22"/>
      <c r="R21" s="23"/>
      <c r="S21" s="23"/>
      <c r="T21" s="21"/>
      <c r="U21" s="24"/>
      <c r="V21" s="21"/>
      <c r="W21" s="21"/>
    </row>
    <row r="22" spans="1:29" ht="35.25" customHeight="1" x14ac:dyDescent="0.2">
      <c r="B22" s="134" t="s">
        <v>37</v>
      </c>
      <c r="C22" s="135" t="s">
        <v>16</v>
      </c>
      <c r="D22" s="45">
        <v>0.1</v>
      </c>
      <c r="E22" s="28" t="s">
        <v>38</v>
      </c>
      <c r="F22" s="26" t="s">
        <v>39</v>
      </c>
      <c r="G22" s="27" t="s">
        <v>38</v>
      </c>
      <c r="H22" s="28">
        <f t="shared" ref="H22:J22" si="7">IF(E22="very good",100,IF(E22="good",80,IF(E22="satisfactory",50,IF(E22="sufficient",30,IF(E22="insufficient",0,0)))))</f>
        <v>0</v>
      </c>
      <c r="I22" s="26">
        <f t="shared" si="7"/>
        <v>0</v>
      </c>
      <c r="J22" s="27">
        <f t="shared" si="7"/>
        <v>0</v>
      </c>
      <c r="K22" s="16">
        <f t="shared" ref="K22:M22" si="8">H22*$D$22</f>
        <v>0</v>
      </c>
      <c r="L22" s="17">
        <f t="shared" si="8"/>
        <v>0</v>
      </c>
      <c r="M22" s="18">
        <f t="shared" si="8"/>
        <v>0</v>
      </c>
      <c r="O22" s="35"/>
      <c r="P22" s="21"/>
      <c r="Q22" s="22"/>
      <c r="R22" s="21"/>
      <c r="S22" s="21"/>
      <c r="T22" s="21"/>
      <c r="U22" s="21"/>
      <c r="V22" s="21"/>
      <c r="W22" s="21"/>
    </row>
    <row r="23" spans="1:29" ht="51" x14ac:dyDescent="0.2">
      <c r="B23" s="134" t="s">
        <v>40</v>
      </c>
      <c r="C23" s="135" t="s">
        <v>18</v>
      </c>
      <c r="D23" s="45">
        <v>0.3</v>
      </c>
      <c r="E23" s="28">
        <v>10</v>
      </c>
      <c r="F23" s="26">
        <v>40</v>
      </c>
      <c r="G23" s="27">
        <v>20</v>
      </c>
      <c r="H23" s="16">
        <f t="shared" ref="H23:J23" si="9">E23*100/MAX($E$23:$G$23)</f>
        <v>25</v>
      </c>
      <c r="I23" s="17">
        <f t="shared" si="9"/>
        <v>100</v>
      </c>
      <c r="J23" s="18">
        <f t="shared" si="9"/>
        <v>50</v>
      </c>
      <c r="K23" s="16">
        <f t="shared" ref="K23:M23" si="10">H23*$D$23</f>
        <v>7.5</v>
      </c>
      <c r="L23" s="17">
        <f t="shared" si="10"/>
        <v>30</v>
      </c>
      <c r="M23" s="18">
        <f t="shared" si="10"/>
        <v>15</v>
      </c>
      <c r="O23" s="35"/>
      <c r="P23" s="21"/>
      <c r="Q23" s="22"/>
      <c r="R23" s="21"/>
      <c r="S23" s="21"/>
      <c r="T23" s="24"/>
      <c r="U23" s="24"/>
      <c r="V23" s="24"/>
      <c r="W23" s="24"/>
    </row>
    <row r="24" spans="1:29" ht="17" x14ac:dyDescent="0.2">
      <c r="B24" s="112" t="s">
        <v>21</v>
      </c>
      <c r="C24" s="91"/>
      <c r="D24" s="92">
        <f>SUM(D21:D23)</f>
        <v>1</v>
      </c>
      <c r="E24" s="93"/>
      <c r="F24" s="94"/>
      <c r="G24" s="94"/>
      <c r="H24" s="94"/>
      <c r="I24" s="94"/>
      <c r="J24" s="95"/>
      <c r="K24" s="88">
        <f t="shared" ref="K24:M24" si="11">SUM(K21:K23)</f>
        <v>67.5</v>
      </c>
      <c r="L24" s="89">
        <f t="shared" si="11"/>
        <v>67.5</v>
      </c>
      <c r="M24" s="90">
        <f t="shared" si="11"/>
        <v>62.368421052631575</v>
      </c>
      <c r="O24" s="33"/>
      <c r="P24" s="31"/>
      <c r="Q24" s="32"/>
      <c r="R24" s="31"/>
      <c r="S24" s="31"/>
      <c r="T24" s="31"/>
      <c r="U24" s="31"/>
      <c r="V24" s="33"/>
      <c r="W24" s="33"/>
    </row>
    <row r="25" spans="1:29" ht="14" x14ac:dyDescent="0.2">
      <c r="B25" s="36"/>
      <c r="K25" s="113" t="s">
        <v>41</v>
      </c>
    </row>
    <row r="26" spans="1:29" ht="14" x14ac:dyDescent="0.2">
      <c r="B26" s="36"/>
      <c r="C26" s="37"/>
    </row>
    <row r="27" spans="1:29" ht="14" x14ac:dyDescent="0.2">
      <c r="B27" s="36"/>
    </row>
    <row r="28" spans="1:29" ht="12.75" customHeight="1" x14ac:dyDescent="0.2"/>
    <row r="29" spans="1:29" ht="12.75" customHeight="1" x14ac:dyDescent="0.2"/>
    <row r="30" spans="1:29" ht="12.75" customHeight="1" x14ac:dyDescent="0.2"/>
    <row r="31" spans="1:29" ht="12.75" customHeight="1" x14ac:dyDescent="0.2"/>
    <row r="32" spans="1:2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2">
    <mergeCell ref="V10:W10"/>
    <mergeCell ref="E19:G19"/>
    <mergeCell ref="V19:W19"/>
    <mergeCell ref="H19:J19"/>
    <mergeCell ref="K19:M19"/>
    <mergeCell ref="R19:S19"/>
    <mergeCell ref="T19:U19"/>
    <mergeCell ref="E10:G10"/>
    <mergeCell ref="H10:J10"/>
    <mergeCell ref="K10:M10"/>
    <mergeCell ref="R10:S10"/>
    <mergeCell ref="T10:U10"/>
  </mergeCells>
  <pageMargins left="0.7" right="0.7" top="0.78740157499999996" bottom="0.78740157499999996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Erläuterungen!$G$4:$G$8</xm:f>
          </x14:formula1>
          <xm:sqref>E22:G22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G992"/>
  <sheetViews>
    <sheetView workbookViewId="0">
      <selection activeCell="Q10" sqref="Q10"/>
    </sheetView>
  </sheetViews>
  <sheetFormatPr baseColWidth="10" defaultColWidth="12.6640625" defaultRowHeight="15" customHeight="1" x14ac:dyDescent="0.2"/>
  <cols>
    <col min="1" max="1" width="1.5" style="1" customWidth="1"/>
    <col min="2" max="2" width="29.6640625" style="1" customWidth="1"/>
    <col min="3" max="3" width="30.5" style="1" customWidth="1"/>
    <col min="4" max="5" width="14.1640625" style="1" customWidth="1"/>
    <col min="6" max="6" width="13" style="1" customWidth="1"/>
    <col min="7" max="7" width="12.83203125" style="1" customWidth="1"/>
    <col min="8" max="8" width="10.83203125" style="1" customWidth="1"/>
    <col min="9" max="9" width="11.6640625" style="1" customWidth="1"/>
    <col min="10" max="10" width="10.33203125" style="1" customWidth="1"/>
    <col min="11" max="11" width="10.1640625" style="1" customWidth="1"/>
    <col min="12" max="12" width="10.6640625" style="1" customWidth="1"/>
    <col min="13" max="13" width="10.33203125" style="1" customWidth="1"/>
    <col min="14" max="14" width="10.5" style="1" customWidth="1"/>
    <col min="15" max="15" width="11.1640625" style="1" customWidth="1"/>
    <col min="16" max="17" width="9.6640625" style="1" customWidth="1"/>
    <col min="18" max="18" width="6.83203125" style="1" customWidth="1"/>
    <col min="19" max="19" width="12" style="1" customWidth="1"/>
    <col min="20" max="20" width="12.5" style="1" customWidth="1"/>
    <col min="21" max="21" width="12" style="1" customWidth="1"/>
    <col min="22" max="22" width="10.1640625" style="1" customWidth="1"/>
    <col min="23" max="23" width="8.83203125" style="1" customWidth="1"/>
    <col min="24" max="26" width="9" style="1" customWidth="1"/>
    <col min="27" max="27" width="9.33203125" style="1" customWidth="1"/>
    <col min="28" max="32" width="7.1640625" style="1" customWidth="1"/>
    <col min="33" max="33" width="9.6640625" style="1" customWidth="1"/>
    <col min="34" max="16384" width="12.6640625" style="1"/>
  </cols>
  <sheetData>
    <row r="1" spans="1:33" ht="12.75" customHeight="1" x14ac:dyDescent="0.2"/>
    <row r="2" spans="1:33" ht="12.75" customHeight="1" x14ac:dyDescent="0.2"/>
    <row r="3" spans="1:33" ht="12.75" customHeight="1" x14ac:dyDescent="0.2"/>
    <row r="4" spans="1:33" ht="12.75" customHeight="1" x14ac:dyDescent="0.2"/>
    <row r="5" spans="1:33" ht="12.75" customHeight="1" x14ac:dyDescent="0.2"/>
    <row r="6" spans="1:33" ht="34" x14ac:dyDescent="0.2">
      <c r="C6" s="2" t="s">
        <v>42</v>
      </c>
      <c r="E6" s="2"/>
      <c r="S6" s="3"/>
    </row>
    <row r="7" spans="1:33" ht="12.75" customHeight="1" x14ac:dyDescent="0.2"/>
    <row r="8" spans="1:33" ht="22" x14ac:dyDescent="0.2">
      <c r="B8" s="3" t="s">
        <v>43</v>
      </c>
      <c r="S8" s="3"/>
    </row>
    <row r="9" spans="1:33" ht="3.75" customHeight="1" x14ac:dyDescent="0.2"/>
    <row r="10" spans="1:33" ht="32.25" customHeight="1" x14ac:dyDescent="0.2">
      <c r="B10" s="105" t="s">
        <v>4</v>
      </c>
      <c r="C10" s="106" t="s">
        <v>30</v>
      </c>
      <c r="D10" s="107" t="s">
        <v>6</v>
      </c>
      <c r="E10" s="154" t="s">
        <v>7</v>
      </c>
      <c r="F10" s="156"/>
      <c r="G10" s="155"/>
      <c r="H10" s="157" t="s">
        <v>8</v>
      </c>
      <c r="I10" s="156"/>
      <c r="J10" s="155"/>
      <c r="K10" s="157" t="s">
        <v>9</v>
      </c>
      <c r="L10" s="156"/>
      <c r="M10" s="158"/>
      <c r="O10" s="4"/>
      <c r="P10" s="5"/>
      <c r="Q10" s="5"/>
      <c r="R10" s="147"/>
      <c r="S10" s="148"/>
      <c r="T10" s="147"/>
      <c r="U10" s="148"/>
      <c r="V10" s="147"/>
      <c r="W10" s="148"/>
    </row>
    <row r="11" spans="1:33" ht="18.75" customHeight="1" x14ac:dyDescent="0.2">
      <c r="A11" s="6"/>
      <c r="B11" s="38"/>
      <c r="C11" s="8"/>
      <c r="D11" s="39"/>
      <c r="E11" s="108" t="s">
        <v>44</v>
      </c>
      <c r="F11" s="109" t="s">
        <v>45</v>
      </c>
      <c r="G11" s="110" t="s">
        <v>46</v>
      </c>
      <c r="H11" s="111" t="s">
        <v>44</v>
      </c>
      <c r="I11" s="109" t="s">
        <v>45</v>
      </c>
      <c r="J11" s="110" t="s">
        <v>46</v>
      </c>
      <c r="K11" s="111" t="s">
        <v>44</v>
      </c>
      <c r="L11" s="109" t="s">
        <v>45</v>
      </c>
      <c r="M11" s="110" t="s">
        <v>46</v>
      </c>
      <c r="N11" s="6"/>
      <c r="O11" s="10"/>
      <c r="P11" s="10"/>
      <c r="Q11" s="10"/>
      <c r="R11" s="11"/>
      <c r="S11" s="11"/>
      <c r="T11" s="11"/>
      <c r="U11" s="11"/>
      <c r="V11" s="11"/>
      <c r="W11" s="11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57.75" customHeight="1" x14ac:dyDescent="0.2">
      <c r="B12" s="48" t="s">
        <v>13</v>
      </c>
      <c r="C12" s="26" t="s">
        <v>14</v>
      </c>
      <c r="D12" s="47">
        <v>0.8</v>
      </c>
      <c r="E12" s="13">
        <v>20000</v>
      </c>
      <c r="F12" s="14">
        <v>24000</v>
      </c>
      <c r="G12" s="15">
        <v>21000</v>
      </c>
      <c r="H12" s="28">
        <f t="shared" ref="H12:J12" si="0">MIN($E$12:$G$12)*100/E12</f>
        <v>100</v>
      </c>
      <c r="I12" s="17">
        <f t="shared" si="0"/>
        <v>83.333333333333329</v>
      </c>
      <c r="J12" s="18">
        <f t="shared" si="0"/>
        <v>95.238095238095241</v>
      </c>
      <c r="K12" s="16">
        <f t="shared" ref="K12:M12" si="1">H12*$D$12</f>
        <v>80</v>
      </c>
      <c r="L12" s="17">
        <f t="shared" si="1"/>
        <v>66.666666666666671</v>
      </c>
      <c r="M12" s="18">
        <f t="shared" si="1"/>
        <v>76.19047619047619</v>
      </c>
      <c r="O12" s="20"/>
      <c r="P12" s="21"/>
      <c r="Q12" s="22"/>
      <c r="R12" s="23"/>
      <c r="S12" s="23"/>
      <c r="T12" s="21"/>
      <c r="U12" s="24"/>
      <c r="V12" s="21"/>
      <c r="W12" s="21"/>
    </row>
    <row r="13" spans="1:33" ht="83.25" customHeight="1" x14ac:dyDescent="0.2">
      <c r="B13" s="48" t="s">
        <v>87</v>
      </c>
      <c r="C13" s="26" t="s">
        <v>47</v>
      </c>
      <c r="D13" s="47">
        <v>0.2</v>
      </c>
      <c r="E13" s="49">
        <f>I21</f>
        <v>96.600000000000009</v>
      </c>
      <c r="F13" s="50">
        <f>I22</f>
        <v>22.650000000000002</v>
      </c>
      <c r="G13" s="51">
        <f>I23</f>
        <v>32.47</v>
      </c>
      <c r="H13" s="16">
        <f t="shared" ref="H13:J13" si="2">MIN($E$13:$G$13)*100/E13</f>
        <v>23.447204968944096</v>
      </c>
      <c r="I13" s="17">
        <f t="shared" si="2"/>
        <v>99.999999999999986</v>
      </c>
      <c r="J13" s="18">
        <f t="shared" si="2"/>
        <v>69.756698490914687</v>
      </c>
      <c r="K13" s="16">
        <f t="shared" ref="K13:M13" si="3">H13*$D$13</f>
        <v>4.6894409937888195</v>
      </c>
      <c r="L13" s="17">
        <f t="shared" si="3"/>
        <v>20</v>
      </c>
      <c r="M13" s="18">
        <f t="shared" si="3"/>
        <v>13.951339698182938</v>
      </c>
      <c r="O13" s="20"/>
      <c r="P13" s="30"/>
      <c r="Q13" s="22"/>
      <c r="R13" s="21"/>
      <c r="S13" s="21"/>
      <c r="T13" s="21"/>
      <c r="U13" s="21"/>
      <c r="V13" s="21"/>
      <c r="W13" s="21"/>
    </row>
    <row r="14" spans="1:33" ht="17" x14ac:dyDescent="0.2">
      <c r="B14" s="112" t="s">
        <v>21</v>
      </c>
      <c r="C14" s="86"/>
      <c r="D14" s="96">
        <f>SUM(D12:D13)</f>
        <v>1</v>
      </c>
      <c r="E14" s="86"/>
      <c r="F14" s="86"/>
      <c r="G14" s="86"/>
      <c r="H14" s="86"/>
      <c r="I14" s="86"/>
      <c r="J14" s="86"/>
      <c r="K14" s="89">
        <f t="shared" ref="K14:M14" si="4">SUM(K12:K13)</f>
        <v>84.689440993788821</v>
      </c>
      <c r="L14" s="89">
        <f t="shared" si="4"/>
        <v>86.666666666666671</v>
      </c>
      <c r="M14" s="90">
        <f t="shared" si="4"/>
        <v>90.141815888659124</v>
      </c>
      <c r="O14" s="33"/>
      <c r="P14" s="31"/>
      <c r="Q14" s="32"/>
      <c r="R14" s="31"/>
      <c r="S14" s="31"/>
      <c r="T14" s="31"/>
      <c r="U14" s="31"/>
      <c r="V14" s="33"/>
      <c r="W14" s="33"/>
    </row>
    <row r="15" spans="1:33" ht="14" x14ac:dyDescent="0.2">
      <c r="K15" s="113" t="s">
        <v>35</v>
      </c>
    </row>
    <row r="16" spans="1:33" ht="14" x14ac:dyDescent="0.2">
      <c r="K16" s="113"/>
    </row>
    <row r="17" spans="1:33" ht="20.25" customHeight="1" x14ac:dyDescent="0.2">
      <c r="B17" s="3" t="s">
        <v>88</v>
      </c>
      <c r="S17" s="3"/>
    </row>
    <row r="18" spans="1:33" ht="3" customHeight="1" x14ac:dyDescent="0.2">
      <c r="S18" s="3"/>
    </row>
    <row r="19" spans="1:33" ht="69" customHeight="1" x14ac:dyDescent="0.2">
      <c r="B19" s="52"/>
      <c r="C19" s="154" t="s">
        <v>89</v>
      </c>
      <c r="D19" s="155"/>
      <c r="E19" s="154" t="s">
        <v>48</v>
      </c>
      <c r="F19" s="155"/>
      <c r="G19" s="114" t="s">
        <v>49</v>
      </c>
      <c r="H19" s="115" t="s">
        <v>50</v>
      </c>
      <c r="I19" s="100" t="s">
        <v>90</v>
      </c>
    </row>
    <row r="20" spans="1:33" ht="34" x14ac:dyDescent="0.2">
      <c r="B20" s="54"/>
      <c r="C20" s="116" t="s">
        <v>51</v>
      </c>
      <c r="D20" s="117" t="s">
        <v>52</v>
      </c>
      <c r="E20" s="116" t="s">
        <v>51</v>
      </c>
      <c r="F20" s="117" t="s">
        <v>52</v>
      </c>
      <c r="G20" s="55"/>
      <c r="H20" s="55"/>
      <c r="I20" s="56"/>
    </row>
    <row r="21" spans="1:33" ht="18.75" customHeight="1" x14ac:dyDescent="0.2">
      <c r="B21" s="118" t="s">
        <v>10</v>
      </c>
      <c r="C21" s="25">
        <v>0.90600000000000003</v>
      </c>
      <c r="D21" s="27">
        <v>0.38200000000000001</v>
      </c>
      <c r="E21" s="57">
        <v>0.5</v>
      </c>
      <c r="F21" s="58">
        <v>0.5</v>
      </c>
      <c r="G21" s="59">
        <v>150</v>
      </c>
      <c r="H21" s="119">
        <v>1</v>
      </c>
      <c r="I21" s="60">
        <f t="shared" ref="I21:I23" si="5">(C21*E21+D21*F21)*G21*H21</f>
        <v>96.600000000000009</v>
      </c>
    </row>
    <row r="22" spans="1:33" ht="21" customHeight="1" x14ac:dyDescent="0.2">
      <c r="B22" s="118" t="s">
        <v>11</v>
      </c>
      <c r="C22" s="25">
        <v>0.90600000000000003</v>
      </c>
      <c r="D22" s="27"/>
      <c r="E22" s="57">
        <v>1</v>
      </c>
      <c r="F22" s="27"/>
      <c r="G22" s="59">
        <v>25</v>
      </c>
      <c r="H22" s="119">
        <v>1</v>
      </c>
      <c r="I22" s="60">
        <f t="shared" si="5"/>
        <v>22.650000000000002</v>
      </c>
    </row>
    <row r="23" spans="1:33" ht="20.25" customHeight="1" x14ac:dyDescent="0.2">
      <c r="B23" s="120" t="s">
        <v>12</v>
      </c>
      <c r="C23" s="61">
        <v>0.38200000000000001</v>
      </c>
      <c r="D23" s="62"/>
      <c r="E23" s="63">
        <v>1</v>
      </c>
      <c r="F23" s="62"/>
      <c r="G23" s="64">
        <v>85</v>
      </c>
      <c r="H23" s="121">
        <v>1</v>
      </c>
      <c r="I23" s="65">
        <f t="shared" si="5"/>
        <v>32.47</v>
      </c>
    </row>
    <row r="24" spans="1:33" ht="14" x14ac:dyDescent="0.2">
      <c r="K24" s="113"/>
    </row>
    <row r="25" spans="1:33" ht="14" x14ac:dyDescent="0.2">
      <c r="K25" s="113"/>
    </row>
    <row r="26" spans="1:33" ht="24" customHeight="1" x14ac:dyDescent="0.2">
      <c r="B26" s="3" t="s">
        <v>53</v>
      </c>
    </row>
    <row r="27" spans="1:33" ht="3" customHeight="1" x14ac:dyDescent="0.2"/>
    <row r="28" spans="1:33" ht="45" customHeight="1" x14ac:dyDescent="0.2">
      <c r="B28" s="105" t="s">
        <v>4</v>
      </c>
      <c r="C28" s="106" t="s">
        <v>30</v>
      </c>
      <c r="D28" s="122" t="s">
        <v>24</v>
      </c>
      <c r="E28" s="123" t="s">
        <v>25</v>
      </c>
      <c r="F28" s="53" t="s">
        <v>6</v>
      </c>
      <c r="G28" s="154" t="s">
        <v>7</v>
      </c>
      <c r="H28" s="156"/>
      <c r="I28" s="155"/>
      <c r="J28" s="157" t="s">
        <v>8</v>
      </c>
      <c r="K28" s="156"/>
      <c r="L28" s="155"/>
      <c r="M28" s="157" t="s">
        <v>9</v>
      </c>
      <c r="N28" s="156"/>
      <c r="O28" s="158"/>
    </row>
    <row r="29" spans="1:33" ht="16.5" customHeight="1" x14ac:dyDescent="0.2">
      <c r="A29" s="6"/>
      <c r="B29" s="7"/>
      <c r="C29" s="8"/>
      <c r="D29" s="8"/>
      <c r="E29" s="39"/>
      <c r="F29" s="66"/>
      <c r="G29" s="108" t="s">
        <v>10</v>
      </c>
      <c r="H29" s="109" t="s">
        <v>11</v>
      </c>
      <c r="I29" s="110" t="s">
        <v>12</v>
      </c>
      <c r="J29" s="111" t="s">
        <v>10</v>
      </c>
      <c r="K29" s="109" t="s">
        <v>11</v>
      </c>
      <c r="L29" s="110" t="s">
        <v>12</v>
      </c>
      <c r="M29" s="111" t="s">
        <v>10</v>
      </c>
      <c r="N29" s="109" t="s">
        <v>11</v>
      </c>
      <c r="O29" s="124" t="s">
        <v>12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ht="44.25" customHeight="1" x14ac:dyDescent="0.2">
      <c r="B30" s="67" t="s">
        <v>13</v>
      </c>
      <c r="C30" s="26" t="s">
        <v>14</v>
      </c>
      <c r="D30" s="98"/>
      <c r="E30" s="99"/>
      <c r="F30" s="45">
        <v>0.8</v>
      </c>
      <c r="G30" s="46">
        <v>20000</v>
      </c>
      <c r="H30" s="14">
        <v>24000</v>
      </c>
      <c r="I30" s="15">
        <v>21000</v>
      </c>
      <c r="J30" s="28">
        <f t="shared" ref="J30:L30" si="6">MIN($E$12:$G$12)*100/G30</f>
        <v>100</v>
      </c>
      <c r="K30" s="17">
        <f t="shared" si="6"/>
        <v>83.333333333333329</v>
      </c>
      <c r="L30" s="18">
        <f t="shared" si="6"/>
        <v>95.238095238095241</v>
      </c>
      <c r="M30" s="16">
        <f t="shared" ref="M30:O30" si="7">J30*$D$12</f>
        <v>80</v>
      </c>
      <c r="N30" s="17">
        <f t="shared" si="7"/>
        <v>66.666666666666671</v>
      </c>
      <c r="O30" s="19">
        <f t="shared" si="7"/>
        <v>76.19047619047619</v>
      </c>
    </row>
    <row r="31" spans="1:33" ht="208.5" customHeight="1" x14ac:dyDescent="0.2">
      <c r="B31" s="67" t="s">
        <v>87</v>
      </c>
      <c r="C31" s="125" t="s">
        <v>91</v>
      </c>
      <c r="D31" s="17">
        <v>20</v>
      </c>
      <c r="E31" s="68">
        <v>80</v>
      </c>
      <c r="F31" s="45">
        <v>0.2</v>
      </c>
      <c r="G31" s="69">
        <f>I21</f>
        <v>96.600000000000009</v>
      </c>
      <c r="H31" s="50">
        <f>I22</f>
        <v>22.650000000000002</v>
      </c>
      <c r="I31" s="51">
        <f>I23</f>
        <v>32.47</v>
      </c>
      <c r="J31" s="16">
        <f t="shared" ref="J31:L31" si="8">IF(G31&lt;=20,100,IF(G31&gt;=80,0,(80-G31)/60*100))</f>
        <v>0</v>
      </c>
      <c r="K31" s="17">
        <f t="shared" si="8"/>
        <v>95.583333333333314</v>
      </c>
      <c r="L31" s="18">
        <f t="shared" si="8"/>
        <v>79.216666666666669</v>
      </c>
      <c r="M31" s="16">
        <f t="shared" ref="M31:O31" si="9">J31*$D$13</f>
        <v>0</v>
      </c>
      <c r="N31" s="17">
        <f t="shared" si="9"/>
        <v>19.116666666666664</v>
      </c>
      <c r="O31" s="19">
        <f t="shared" si="9"/>
        <v>15.843333333333334</v>
      </c>
    </row>
    <row r="32" spans="1:33" ht="25.5" customHeight="1" x14ac:dyDescent="0.2">
      <c r="B32" s="126" t="s">
        <v>21</v>
      </c>
      <c r="C32" s="73"/>
      <c r="D32" s="81"/>
      <c r="E32" s="82"/>
      <c r="F32" s="97">
        <f>SUM(F30:F31)</f>
        <v>1</v>
      </c>
      <c r="G32" s="77"/>
      <c r="H32" s="73"/>
      <c r="I32" s="73"/>
      <c r="J32" s="73"/>
      <c r="K32" s="73"/>
      <c r="L32" s="76"/>
      <c r="M32" s="78">
        <f t="shared" ref="M32:O32" si="10">SUM(M30:M31)</f>
        <v>80</v>
      </c>
      <c r="N32" s="79">
        <f t="shared" si="10"/>
        <v>85.783333333333331</v>
      </c>
      <c r="O32" s="80">
        <f t="shared" si="10"/>
        <v>92.033809523809524</v>
      </c>
    </row>
    <row r="33" spans="11:13" ht="14" x14ac:dyDescent="0.2">
      <c r="K33" s="113"/>
      <c r="M33" s="113" t="s">
        <v>35</v>
      </c>
    </row>
    <row r="34" spans="11:13" ht="12.75" customHeight="1" x14ac:dyDescent="0.2"/>
    <row r="35" spans="11:13" ht="12.75" customHeight="1" x14ac:dyDescent="0.2"/>
    <row r="36" spans="11:13" ht="12.75" customHeight="1" x14ac:dyDescent="0.2"/>
    <row r="37" spans="11:13" ht="12.75" customHeight="1" x14ac:dyDescent="0.2"/>
    <row r="38" spans="11:13" ht="12.75" customHeight="1" x14ac:dyDescent="0.2"/>
    <row r="39" spans="11:13" ht="12.75" customHeight="1" x14ac:dyDescent="0.2"/>
    <row r="40" spans="11:13" ht="12.75" customHeight="1" x14ac:dyDescent="0.2"/>
    <row r="41" spans="11:13" ht="12.75" customHeight="1" x14ac:dyDescent="0.2"/>
    <row r="42" spans="11:13" ht="12.75" customHeight="1" x14ac:dyDescent="0.2"/>
    <row r="43" spans="11:13" ht="12.75" customHeight="1" x14ac:dyDescent="0.2"/>
    <row r="44" spans="11:13" ht="12.75" customHeight="1" x14ac:dyDescent="0.2"/>
    <row r="45" spans="11:13" ht="12.75" customHeight="1" x14ac:dyDescent="0.2"/>
    <row r="46" spans="11:13" ht="12.75" customHeight="1" x14ac:dyDescent="0.2"/>
    <row r="47" spans="11:13" ht="12.75" customHeight="1" x14ac:dyDescent="0.2"/>
    <row r="48" spans="11:13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</sheetData>
  <mergeCells count="11">
    <mergeCell ref="G28:I28"/>
    <mergeCell ref="J28:L28"/>
    <mergeCell ref="M28:O28"/>
    <mergeCell ref="E10:G10"/>
    <mergeCell ref="H10:J10"/>
    <mergeCell ref="K10:M10"/>
    <mergeCell ref="R10:S10"/>
    <mergeCell ref="T10:U10"/>
    <mergeCell ref="V10:W10"/>
    <mergeCell ref="C19:D19"/>
    <mergeCell ref="E19:F19"/>
  </mergeCells>
  <pageMargins left="0.7" right="0.7" top="0.78740157499999996" bottom="0.78740157499999996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8"/>
  <sheetViews>
    <sheetView workbookViewId="0">
      <selection activeCell="H17" sqref="H17"/>
    </sheetView>
  </sheetViews>
  <sheetFormatPr baseColWidth="10" defaultColWidth="12.6640625" defaultRowHeight="15" customHeight="1" x14ac:dyDescent="0.2"/>
  <cols>
    <col min="1" max="1" width="4.83203125" style="1" customWidth="1"/>
    <col min="2" max="2" width="41.1640625" style="1" customWidth="1"/>
    <col min="3" max="3" width="95.1640625" style="1" customWidth="1"/>
    <col min="4" max="26" width="7.1640625" style="1" customWidth="1"/>
    <col min="27" max="16384" width="12.6640625" style="1"/>
  </cols>
  <sheetData>
    <row r="1" spans="1:26" ht="30.75" customHeight="1" x14ac:dyDescent="0.25">
      <c r="A1" s="104" t="s">
        <v>54</v>
      </c>
      <c r="B1" s="103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 spans="1:26" ht="6" customHeight="1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1:26" ht="16" x14ac:dyDescent="0.2">
      <c r="A3" s="70" t="s">
        <v>55</v>
      </c>
      <c r="B3" s="159" t="s">
        <v>56</v>
      </c>
      <c r="C3" s="148"/>
      <c r="D3" s="148"/>
      <c r="E3" s="148"/>
      <c r="F3" s="148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1:26" ht="16" x14ac:dyDescent="0.2">
      <c r="A4" s="70"/>
      <c r="B4" s="71" t="s">
        <v>57</v>
      </c>
      <c r="C4" s="71" t="s">
        <v>58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pans="1:26" ht="16" x14ac:dyDescent="0.2">
      <c r="A5" s="70"/>
      <c r="B5" s="71" t="s">
        <v>59</v>
      </c>
      <c r="C5" s="71" t="s">
        <v>60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</row>
    <row r="6" spans="1:26" ht="16" x14ac:dyDescent="0.2">
      <c r="A6" s="70"/>
      <c r="B6" s="71" t="s">
        <v>61</v>
      </c>
      <c r="C6" s="71" t="s">
        <v>62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spans="1:26" ht="16" x14ac:dyDescent="0.2">
      <c r="A7" s="70"/>
      <c r="B7" s="71" t="s">
        <v>63</v>
      </c>
      <c r="C7" s="71" t="s">
        <v>64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</row>
    <row r="8" spans="1:26" ht="16" x14ac:dyDescent="0.2">
      <c r="A8" s="70"/>
      <c r="B8" s="71" t="s">
        <v>65</v>
      </c>
      <c r="C8" s="71" t="s">
        <v>66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6.75" customHeight="1" x14ac:dyDescent="0.2">
      <c r="A9" s="70"/>
      <c r="B9" s="72"/>
      <c r="C9" s="72"/>
      <c r="D9" s="72"/>
      <c r="E9" s="72"/>
      <c r="F9" s="72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21" customHeight="1" x14ac:dyDescent="0.2">
      <c r="A10" s="70" t="s">
        <v>67</v>
      </c>
      <c r="B10" s="159" t="s">
        <v>68</v>
      </c>
      <c r="C10" s="148"/>
      <c r="D10" s="148"/>
      <c r="E10" s="148"/>
      <c r="F10" s="148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</row>
    <row r="11" spans="1:26" ht="16" x14ac:dyDescent="0.2">
      <c r="A11" s="70" t="s">
        <v>69</v>
      </c>
      <c r="B11" s="71" t="s">
        <v>70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16" x14ac:dyDescent="0.2">
      <c r="A12" s="70"/>
      <c r="B12" s="71" t="s">
        <v>71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8" customHeight="1" x14ac:dyDescent="0.2">
      <c r="A13" s="70" t="s">
        <v>72</v>
      </c>
      <c r="B13" s="71" t="s">
        <v>73</v>
      </c>
      <c r="C13" s="72"/>
      <c r="D13" s="72"/>
      <c r="E13" s="72"/>
      <c r="F13" s="72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61.5" customHeight="1" x14ac:dyDescent="0.2">
      <c r="A14" s="70"/>
      <c r="B14" s="101" t="s">
        <v>74</v>
      </c>
      <c r="C14" s="101" t="s">
        <v>75</v>
      </c>
      <c r="E14" s="72"/>
      <c r="F14" s="72"/>
      <c r="G14" s="72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spans="1:26" ht="6" customHeight="1" x14ac:dyDescent="0.2">
      <c r="A15" s="70"/>
      <c r="B15" s="72"/>
      <c r="C15" s="72"/>
      <c r="D15" s="72"/>
      <c r="E15" s="72"/>
      <c r="F15" s="72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8" customHeight="1" x14ac:dyDescent="0.2">
      <c r="A16" s="70" t="s">
        <v>76</v>
      </c>
      <c r="B16" s="159" t="s">
        <v>77</v>
      </c>
      <c r="C16" s="148"/>
      <c r="D16" s="148"/>
      <c r="E16" s="148"/>
      <c r="F16" s="148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6" x14ac:dyDescent="0.2">
      <c r="A17" s="70" t="s">
        <v>69</v>
      </c>
      <c r="B17" s="71" t="s">
        <v>78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pans="1:26" ht="16" x14ac:dyDescent="0.2">
      <c r="A18" s="70"/>
      <c r="B18" s="71" t="s">
        <v>79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27.75" customHeight="1" x14ac:dyDescent="0.2">
      <c r="A19" s="70" t="s">
        <v>72</v>
      </c>
      <c r="B19" s="71" t="s">
        <v>80</v>
      </c>
      <c r="C19" s="72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63.75" customHeight="1" x14ac:dyDescent="0.2">
      <c r="A20" s="70"/>
      <c r="B20" s="101" t="s">
        <v>81</v>
      </c>
      <c r="C20" s="101" t="s">
        <v>82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8.25" customHeight="1" x14ac:dyDescent="0.2">
      <c r="A21" s="70"/>
      <c r="B21" s="72"/>
      <c r="C21" s="72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1:26" ht="31.5" customHeight="1" x14ac:dyDescent="0.2">
      <c r="A22" s="102" t="s">
        <v>83</v>
      </c>
      <c r="B22" s="159" t="s">
        <v>84</v>
      </c>
      <c r="C22" s="148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6" x14ac:dyDescent="0.2">
      <c r="A23" s="71"/>
      <c r="B23" s="71" t="s">
        <v>57</v>
      </c>
      <c r="C23" s="71" t="s">
        <v>85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6" x14ac:dyDescent="0.2">
      <c r="A24" s="71"/>
      <c r="B24" s="71" t="s">
        <v>65</v>
      </c>
      <c r="C24" s="71" t="s">
        <v>86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12.75" customHeight="1" x14ac:dyDescent="0.2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spans="1:26" ht="12.75" customHeight="1" x14ac:dyDescent="0.2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2.75" customHeight="1" x14ac:dyDescent="0.2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12.75" customHeight="1" x14ac:dyDescent="0.2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</row>
    <row r="29" spans="1:26" ht="12.75" customHeight="1" x14ac:dyDescent="0.2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</row>
    <row r="30" spans="1:26" ht="12.75" customHeight="1" x14ac:dyDescent="0.2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</row>
    <row r="31" spans="1:26" ht="12.75" customHeight="1" x14ac:dyDescent="0.2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spans="1:26" ht="12.75" customHeight="1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spans="1:26" ht="12.75" customHeight="1" x14ac:dyDescent="0.2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spans="1:26" ht="12.75" customHeight="1" x14ac:dyDescent="0.2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spans="1:26" ht="12.75" customHeight="1" x14ac:dyDescent="0.2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spans="1:26" ht="12.75" customHeight="1" x14ac:dyDescent="0.2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spans="1:26" ht="12.75" customHeight="1" x14ac:dyDescent="0.2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spans="1:26" ht="12.75" customHeight="1" x14ac:dyDescent="0.2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spans="1:26" ht="12.75" customHeight="1" x14ac:dyDescent="0.2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12.75" customHeight="1" x14ac:dyDescent="0.2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pans="1:26" ht="12.75" customHeight="1" x14ac:dyDescent="0.2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spans="1:26" ht="12.75" customHeight="1" x14ac:dyDescent="0.2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spans="1:26" ht="12.75" customHeight="1" x14ac:dyDescent="0.2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spans="1:26" ht="12.75" customHeight="1" x14ac:dyDescent="0.2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spans="1:26" ht="12.75" customHeight="1" x14ac:dyDescent="0.2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spans="1:26" ht="12.75" customHeight="1" x14ac:dyDescent="0.2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12.75" customHeight="1" x14ac:dyDescent="0.2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spans="1:26" ht="12.75" customHeight="1" x14ac:dyDescent="0.2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spans="1:26" ht="12.75" customHeight="1" x14ac:dyDescent="0.2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spans="1:26" ht="12.75" customHeight="1" x14ac:dyDescent="0.2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spans="1:26" ht="12.75" customHeight="1" x14ac:dyDescent="0.2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spans="1:26" ht="12.75" customHeight="1" x14ac:dyDescent="0.2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spans="1:26" ht="12.75" customHeight="1" x14ac:dyDescent="0.2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spans="1:26" ht="12.75" customHeight="1" x14ac:dyDescent="0.2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spans="1:26" ht="12.75" customHeight="1" x14ac:dyDescent="0.2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1:26" ht="12.75" customHeight="1" x14ac:dyDescent="0.2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spans="1:26" ht="12.75" customHeight="1" x14ac:dyDescent="0.2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spans="1:26" ht="12.75" customHeight="1" x14ac:dyDescent="0.2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spans="1:26" ht="12.75" customHeight="1" x14ac:dyDescent="0.2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spans="1:26" ht="12.75" customHeight="1" x14ac:dyDescent="0.2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spans="1:26" ht="12.75" customHeight="1" x14ac:dyDescent="0.2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spans="1:26" ht="12.75" customHeight="1" x14ac:dyDescent="0.2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spans="1:26" ht="12.75" customHeight="1" x14ac:dyDescent="0.2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spans="1:26" ht="12.75" customHeight="1" x14ac:dyDescent="0.2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spans="1:26" ht="12.75" customHeight="1" x14ac:dyDescent="0.2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spans="1:26" ht="12.75" customHeight="1" x14ac:dyDescent="0.2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spans="1:26" ht="12.75" customHeight="1" x14ac:dyDescent="0.2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6" ht="12.75" customHeight="1" x14ac:dyDescent="0.2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6" ht="12.75" customHeight="1" x14ac:dyDescent="0.2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6" ht="12.75" customHeight="1" x14ac:dyDescent="0.2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6" ht="12.75" customHeight="1" x14ac:dyDescent="0.2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6" ht="12.75" customHeight="1" x14ac:dyDescent="0.2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6" ht="12.75" customHeight="1" x14ac:dyDescent="0.2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6" ht="12.75" customHeight="1" x14ac:dyDescent="0.2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6" ht="12.75" customHeight="1" x14ac:dyDescent="0.2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6" ht="12.75" customHeight="1" x14ac:dyDescent="0.2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6" ht="12.75" customHeight="1" x14ac:dyDescent="0.2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6" ht="12.75" customHeight="1" x14ac:dyDescent="0.2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spans="1:26" ht="12.75" customHeight="1" x14ac:dyDescent="0.2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spans="1:26" ht="12.75" customHeight="1" x14ac:dyDescent="0.2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spans="1:26" ht="12.75" customHeight="1" x14ac:dyDescent="0.2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spans="1:26" ht="12.75" customHeight="1" x14ac:dyDescent="0.2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spans="1:26" ht="12.75" customHeight="1" x14ac:dyDescent="0.2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spans="1:26" ht="12.75" customHeight="1" x14ac:dyDescent="0.2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spans="1:26" ht="12.75" customHeight="1" x14ac:dyDescent="0.2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spans="1:26" ht="12.75" customHeight="1" x14ac:dyDescent="0.2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spans="1:26" ht="12.75" customHeight="1" x14ac:dyDescent="0.2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spans="1:26" ht="12.75" customHeight="1" x14ac:dyDescent="0.2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spans="1:26" ht="12.75" customHeight="1" x14ac:dyDescent="0.2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spans="1:26" ht="12.75" customHeight="1" x14ac:dyDescent="0.2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spans="1:26" ht="12.75" customHeight="1" x14ac:dyDescent="0.2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spans="1:26" ht="12.75" customHeight="1" x14ac:dyDescent="0.2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spans="1:26" ht="12.75" customHeight="1" x14ac:dyDescent="0.2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spans="1:26" ht="12.75" customHeight="1" x14ac:dyDescent="0.2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spans="1:26" ht="12.75" customHeight="1" x14ac:dyDescent="0.2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spans="1:26" ht="12.75" customHeight="1" x14ac:dyDescent="0.2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spans="1:26" ht="12.75" customHeight="1" x14ac:dyDescent="0.2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spans="1:26" ht="12.75" customHeight="1" x14ac:dyDescent="0.2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spans="1:26" ht="12.75" customHeight="1" x14ac:dyDescent="0.2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spans="1:26" ht="12.75" customHeight="1" x14ac:dyDescent="0.2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spans="1:26" ht="12.75" customHeight="1" x14ac:dyDescent="0.2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spans="1:26" ht="12.75" customHeight="1" x14ac:dyDescent="0.2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spans="1:26" ht="12.75" customHeight="1" x14ac:dyDescent="0.2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spans="1:26" ht="12.75" customHeight="1" x14ac:dyDescent="0.2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spans="1:26" ht="12.75" customHeight="1" x14ac:dyDescent="0.2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spans="1:26" ht="12.75" customHeight="1" x14ac:dyDescent="0.2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spans="1:26" ht="12.75" customHeight="1" x14ac:dyDescent="0.2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spans="1:26" ht="12.75" customHeight="1" x14ac:dyDescent="0.2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spans="1:26" ht="12.75" customHeight="1" x14ac:dyDescent="0.2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spans="1:26" ht="12.75" customHeight="1" x14ac:dyDescent="0.2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spans="1:26" ht="12.75" customHeight="1" x14ac:dyDescent="0.2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spans="1:26" ht="12.75" customHeight="1" x14ac:dyDescent="0.2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spans="1:26" ht="12.75" customHeight="1" x14ac:dyDescent="0.2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spans="1:26" ht="12.75" customHeight="1" x14ac:dyDescent="0.2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spans="1:26" ht="12.75" customHeight="1" x14ac:dyDescent="0.2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spans="1:26" ht="12.75" customHeight="1" x14ac:dyDescent="0.2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spans="1:26" ht="12.75" customHeight="1" x14ac:dyDescent="0.2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spans="1:26" ht="12.75" customHeight="1" x14ac:dyDescent="0.2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spans="1:26" ht="12.75" customHeight="1" x14ac:dyDescent="0.2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spans="1:26" ht="12.75" customHeight="1" x14ac:dyDescent="0.2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spans="1:26" ht="12.75" customHeight="1" x14ac:dyDescent="0.2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spans="1:26" ht="12.75" customHeight="1" x14ac:dyDescent="0.2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spans="1:26" ht="12.75" customHeight="1" x14ac:dyDescent="0.2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spans="1:26" ht="12.75" customHeight="1" x14ac:dyDescent="0.2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spans="1:26" ht="12.75" customHeight="1" x14ac:dyDescent="0.2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spans="1:26" ht="12.75" customHeight="1" x14ac:dyDescent="0.2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spans="1:26" ht="12.75" customHeight="1" x14ac:dyDescent="0.2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spans="1:26" ht="12.75" customHeight="1" x14ac:dyDescent="0.2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spans="1:26" ht="12.75" customHeight="1" x14ac:dyDescent="0.2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spans="1:26" ht="12.75" customHeight="1" x14ac:dyDescent="0.2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spans="1:26" ht="12.75" customHeight="1" x14ac:dyDescent="0.2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spans="1:26" ht="12.75" customHeight="1" x14ac:dyDescent="0.2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spans="1:26" ht="12.75" customHeight="1" x14ac:dyDescent="0.2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spans="1:26" ht="12.75" customHeight="1" x14ac:dyDescent="0.2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spans="1:26" ht="12.75" customHeight="1" x14ac:dyDescent="0.2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spans="1:26" ht="12.75" customHeight="1" x14ac:dyDescent="0.2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spans="1:26" ht="12.75" customHeight="1" x14ac:dyDescent="0.2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spans="1:26" ht="12.75" customHeight="1" x14ac:dyDescent="0.2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spans="1:26" ht="12.75" customHeight="1" x14ac:dyDescent="0.2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spans="1:26" ht="12.75" customHeight="1" x14ac:dyDescent="0.2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spans="1:26" ht="12.75" customHeight="1" x14ac:dyDescent="0.2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spans="1:26" ht="12.75" customHeight="1" x14ac:dyDescent="0.2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 spans="1:26" ht="12.75" customHeight="1" x14ac:dyDescent="0.2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spans="1:26" ht="12.75" customHeight="1" x14ac:dyDescent="0.2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spans="1:26" ht="12.75" customHeight="1" x14ac:dyDescent="0.2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spans="1:26" ht="12.75" customHeight="1" x14ac:dyDescent="0.2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spans="1:26" ht="12.75" customHeight="1" x14ac:dyDescent="0.2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spans="1:26" ht="12.75" customHeight="1" x14ac:dyDescent="0.2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spans="1:26" ht="12.75" customHeight="1" x14ac:dyDescent="0.2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spans="1:26" ht="12.75" customHeight="1" x14ac:dyDescent="0.2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spans="1:26" ht="12.75" customHeight="1" x14ac:dyDescent="0.2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spans="1:26" ht="12.75" customHeight="1" x14ac:dyDescent="0.2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spans="1:26" ht="12.75" customHeight="1" x14ac:dyDescent="0.2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spans="1:26" ht="12.75" customHeight="1" x14ac:dyDescent="0.2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spans="1:26" ht="12.75" customHeight="1" x14ac:dyDescent="0.2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spans="1:26" ht="12.75" customHeight="1" x14ac:dyDescent="0.2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spans="1:26" ht="12.75" customHeight="1" x14ac:dyDescent="0.2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spans="1:26" ht="12.75" customHeight="1" x14ac:dyDescent="0.2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spans="1:26" ht="12.75" customHeight="1" x14ac:dyDescent="0.2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spans="1:26" ht="12.75" customHeight="1" x14ac:dyDescent="0.2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spans="1:26" ht="12.75" customHeight="1" x14ac:dyDescent="0.2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spans="1:26" ht="12.75" customHeight="1" x14ac:dyDescent="0.2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spans="1:26" ht="12.75" customHeight="1" x14ac:dyDescent="0.2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spans="1:26" ht="12.75" customHeight="1" x14ac:dyDescent="0.2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spans="1:26" ht="12.75" customHeight="1" x14ac:dyDescent="0.2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spans="1:26" ht="12.75" customHeight="1" x14ac:dyDescent="0.2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spans="1:26" ht="12.75" customHeight="1" x14ac:dyDescent="0.2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spans="1:26" ht="12.75" customHeight="1" x14ac:dyDescent="0.2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spans="1:26" ht="12.75" customHeight="1" x14ac:dyDescent="0.2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spans="1:26" ht="12.75" customHeight="1" x14ac:dyDescent="0.2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spans="1:26" ht="12.75" customHeight="1" x14ac:dyDescent="0.2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spans="1:26" ht="12.75" customHeight="1" x14ac:dyDescent="0.2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spans="1:26" ht="12.75" customHeight="1" x14ac:dyDescent="0.2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spans="1:26" ht="12.75" customHeight="1" x14ac:dyDescent="0.2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spans="1:26" ht="12.75" customHeight="1" x14ac:dyDescent="0.2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spans="1:26" ht="12.75" customHeight="1" x14ac:dyDescent="0.2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spans="1:26" ht="12.75" customHeight="1" x14ac:dyDescent="0.2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spans="1:26" ht="12.75" customHeight="1" x14ac:dyDescent="0.2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spans="1:26" ht="12.75" customHeight="1" x14ac:dyDescent="0.2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spans="1:26" ht="12.75" customHeight="1" x14ac:dyDescent="0.2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spans="1:26" ht="12.75" customHeight="1" x14ac:dyDescent="0.2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spans="1:26" ht="12.75" customHeight="1" x14ac:dyDescent="0.2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spans="1:26" ht="12.75" customHeight="1" x14ac:dyDescent="0.2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spans="1:26" ht="12.75" customHeight="1" x14ac:dyDescent="0.2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spans="1:26" ht="12.75" customHeight="1" x14ac:dyDescent="0.2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spans="1:26" ht="12.75" customHeight="1" x14ac:dyDescent="0.2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spans="1:26" ht="12.75" customHeight="1" x14ac:dyDescent="0.2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spans="1:26" ht="12.75" customHeight="1" x14ac:dyDescent="0.2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spans="1:26" ht="12.75" customHeight="1" x14ac:dyDescent="0.2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spans="1:26" ht="12.75" customHeight="1" x14ac:dyDescent="0.2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spans="1:26" ht="12.75" customHeight="1" x14ac:dyDescent="0.2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spans="1:26" ht="12.75" customHeight="1" x14ac:dyDescent="0.2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spans="1:26" ht="12.75" customHeight="1" x14ac:dyDescent="0.2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spans="1:26" ht="12.75" customHeight="1" x14ac:dyDescent="0.2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spans="1:26" ht="12.75" customHeight="1" x14ac:dyDescent="0.2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spans="1:26" ht="12.75" customHeight="1" x14ac:dyDescent="0.2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spans="1:26" ht="12.75" customHeight="1" x14ac:dyDescent="0.2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spans="1:26" ht="12.75" customHeight="1" x14ac:dyDescent="0.2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spans="1:26" ht="12.75" customHeight="1" x14ac:dyDescent="0.2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spans="1:26" ht="12.75" customHeight="1" x14ac:dyDescent="0.2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spans="1:26" ht="12.75" customHeight="1" x14ac:dyDescent="0.2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spans="1:26" ht="12.75" customHeight="1" x14ac:dyDescent="0.2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spans="1:26" ht="12.75" customHeight="1" x14ac:dyDescent="0.2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spans="1:26" ht="12.75" customHeight="1" x14ac:dyDescent="0.2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spans="1:26" ht="12.75" customHeight="1" x14ac:dyDescent="0.2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spans="1:26" ht="12.75" customHeight="1" x14ac:dyDescent="0.2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spans="1:26" ht="12.75" customHeight="1" x14ac:dyDescent="0.2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spans="1:26" ht="12.75" customHeight="1" x14ac:dyDescent="0.2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spans="1:26" ht="12.75" customHeight="1" x14ac:dyDescent="0.2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spans="1:26" ht="12.75" customHeight="1" x14ac:dyDescent="0.2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spans="1:26" ht="12.75" customHeight="1" x14ac:dyDescent="0.2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spans="1:26" ht="12.75" customHeight="1" x14ac:dyDescent="0.2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spans="1:26" ht="12.75" customHeight="1" x14ac:dyDescent="0.2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spans="1:26" ht="12.75" customHeight="1" x14ac:dyDescent="0.2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spans="1:26" ht="12.75" customHeight="1" x14ac:dyDescent="0.2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spans="1:26" ht="12.75" customHeight="1" x14ac:dyDescent="0.2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spans="1:26" ht="12.75" customHeight="1" x14ac:dyDescent="0.2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spans="1:26" ht="12.75" customHeight="1" x14ac:dyDescent="0.2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spans="1:26" ht="12.75" customHeight="1" x14ac:dyDescent="0.2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spans="1:26" ht="12.75" customHeight="1" x14ac:dyDescent="0.2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 spans="1:26" ht="12.75" customHeight="1" x14ac:dyDescent="0.2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spans="1:26" ht="12.75" customHeight="1" x14ac:dyDescent="0.2">
      <c r="A222" s="71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 spans="1:26" ht="12.75" customHeight="1" x14ac:dyDescent="0.2">
      <c r="A223" s="71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 spans="1:26" ht="12.75" customHeight="1" x14ac:dyDescent="0.2">
      <c r="A224" s="71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 spans="1:26" ht="12.75" customHeight="1" x14ac:dyDescent="0.2">
      <c r="A225" s="71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 spans="1:26" ht="12.75" customHeight="1" x14ac:dyDescent="0.2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spans="1:26" ht="12.75" customHeight="1" x14ac:dyDescent="0.2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 spans="1:26" ht="12.75" customHeight="1" x14ac:dyDescent="0.2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 spans="1:26" ht="12.75" customHeight="1" x14ac:dyDescent="0.2">
      <c r="A229" s="71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spans="1:26" ht="12.75" customHeight="1" x14ac:dyDescent="0.2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 spans="1:26" ht="12.75" customHeight="1" x14ac:dyDescent="0.2">
      <c r="A231" s="71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 spans="1:26" ht="12.75" customHeight="1" x14ac:dyDescent="0.2">
      <c r="A232" s="71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 spans="1:26" ht="12.75" customHeight="1" x14ac:dyDescent="0.2">
      <c r="A233" s="71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 spans="1:26" ht="12.75" customHeight="1" x14ac:dyDescent="0.2">
      <c r="A234" s="71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 spans="1:26" ht="12.75" customHeight="1" x14ac:dyDescent="0.2">
      <c r="A235" s="71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 spans="1:26" ht="12.75" customHeight="1" x14ac:dyDescent="0.2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 spans="1:26" ht="12.75" customHeight="1" x14ac:dyDescent="0.2">
      <c r="A237" s="71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 spans="1:26" ht="12.75" customHeight="1" x14ac:dyDescent="0.2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 spans="1:26" ht="12.75" customHeight="1" x14ac:dyDescent="0.2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 spans="1:26" ht="12.75" customHeight="1" x14ac:dyDescent="0.2">
      <c r="A240" s="71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</row>
    <row r="241" spans="1:26" ht="12.75" customHeight="1" x14ac:dyDescent="0.2">
      <c r="A241" s="71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 spans="1:26" ht="12.75" customHeight="1" x14ac:dyDescent="0.2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</row>
    <row r="243" spans="1:26" ht="12.75" customHeight="1" x14ac:dyDescent="0.2">
      <c r="A243" s="71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</row>
    <row r="244" spans="1:26" ht="12.75" customHeight="1" x14ac:dyDescent="0.2">
      <c r="A244" s="71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 spans="1:26" ht="12.75" customHeight="1" x14ac:dyDescent="0.2">
      <c r="A245" s="71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 spans="1:26" ht="12.75" customHeight="1" x14ac:dyDescent="0.2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 spans="1:26" ht="12.75" customHeight="1" x14ac:dyDescent="0.2">
      <c r="A247" s="71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</row>
    <row r="248" spans="1:26" ht="12.75" customHeight="1" x14ac:dyDescent="0.2">
      <c r="A248" s="71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</row>
    <row r="249" spans="1:26" ht="12.75" customHeight="1" x14ac:dyDescent="0.2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</row>
    <row r="250" spans="1:26" ht="12.75" customHeight="1" x14ac:dyDescent="0.2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</row>
    <row r="251" spans="1:26" ht="12.75" customHeight="1" x14ac:dyDescent="0.2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</row>
    <row r="252" spans="1:26" ht="12.75" customHeight="1" x14ac:dyDescent="0.2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</row>
    <row r="253" spans="1:26" ht="12.75" customHeight="1" x14ac:dyDescent="0.2">
      <c r="A253" s="71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spans="1:26" ht="12.75" customHeight="1" x14ac:dyDescent="0.2">
      <c r="A254" s="71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 spans="1:26" ht="12.75" customHeight="1" x14ac:dyDescent="0.2">
      <c r="A255" s="71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 spans="1:26" ht="12.75" customHeight="1" x14ac:dyDescent="0.2">
      <c r="A256" s="71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 spans="1:26" ht="12.75" customHeight="1" x14ac:dyDescent="0.2">
      <c r="A257" s="71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 spans="1:26" ht="12.75" customHeight="1" x14ac:dyDescent="0.2">
      <c r="A258" s="71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spans="1:26" ht="12.75" customHeight="1" x14ac:dyDescent="0.2">
      <c r="A259" s="71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spans="1:26" ht="12.75" customHeight="1" x14ac:dyDescent="0.2">
      <c r="A260" s="71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spans="1:26" ht="12.75" customHeight="1" x14ac:dyDescent="0.2">
      <c r="A261" s="71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spans="1:26" ht="12.75" customHeight="1" x14ac:dyDescent="0.2">
      <c r="A262" s="71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spans="1:26" ht="12.75" customHeight="1" x14ac:dyDescent="0.2">
      <c r="A263" s="71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spans="1:26" ht="12.75" customHeight="1" x14ac:dyDescent="0.2">
      <c r="A264" s="71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spans="1:26" ht="12.75" customHeight="1" x14ac:dyDescent="0.2">
      <c r="A265" s="71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spans="1:26" ht="12.75" customHeight="1" x14ac:dyDescent="0.2">
      <c r="A266" s="71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spans="1:26" ht="12.75" customHeight="1" x14ac:dyDescent="0.2">
      <c r="A267" s="71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spans="1:26" ht="12.75" customHeight="1" x14ac:dyDescent="0.2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spans="1:26" ht="12.75" customHeight="1" x14ac:dyDescent="0.2">
      <c r="A269" s="71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spans="1:26" ht="12.75" customHeight="1" x14ac:dyDescent="0.2">
      <c r="A270" s="71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spans="1:26" ht="12.75" customHeight="1" x14ac:dyDescent="0.2">
      <c r="A271" s="71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spans="1:26" ht="12.75" customHeight="1" x14ac:dyDescent="0.2">
      <c r="A272" s="71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spans="1:26" ht="12.75" customHeight="1" x14ac:dyDescent="0.2">
      <c r="A273" s="71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spans="1:26" ht="12.75" customHeight="1" x14ac:dyDescent="0.2">
      <c r="A274" s="71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spans="1:26" ht="12.75" customHeight="1" x14ac:dyDescent="0.2">
      <c r="A275" s="71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spans="1:26" ht="12.75" customHeight="1" x14ac:dyDescent="0.2">
      <c r="A276" s="71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spans="1:26" ht="12.75" customHeight="1" x14ac:dyDescent="0.2">
      <c r="A277" s="71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spans="1:26" ht="12.75" customHeight="1" x14ac:dyDescent="0.2">
      <c r="A278" s="71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spans="1:26" ht="12.75" customHeight="1" x14ac:dyDescent="0.2">
      <c r="A279" s="71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spans="1:26" ht="12.75" customHeight="1" x14ac:dyDescent="0.2">
      <c r="A280" s="71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spans="1:26" ht="12.75" customHeight="1" x14ac:dyDescent="0.2">
      <c r="A281" s="71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spans="1:26" ht="12.75" customHeight="1" x14ac:dyDescent="0.2">
      <c r="A282" s="71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spans="1:26" ht="12.75" customHeight="1" x14ac:dyDescent="0.2">
      <c r="A283" s="71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spans="1:26" ht="12.75" customHeight="1" x14ac:dyDescent="0.2">
      <c r="A284" s="71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spans="1:26" ht="12.75" customHeight="1" x14ac:dyDescent="0.2">
      <c r="A285" s="71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spans="1:26" ht="12.75" customHeight="1" x14ac:dyDescent="0.2">
      <c r="A286" s="71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spans="1:26" ht="12.75" customHeight="1" x14ac:dyDescent="0.2">
      <c r="A287" s="71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spans="1:26" ht="12.75" customHeight="1" x14ac:dyDescent="0.2">
      <c r="A288" s="71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spans="1:26" ht="12.75" customHeight="1" x14ac:dyDescent="0.2">
      <c r="A289" s="71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spans="1:26" ht="12.75" customHeight="1" x14ac:dyDescent="0.2">
      <c r="A290" s="71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spans="1:26" ht="12.75" customHeight="1" x14ac:dyDescent="0.2">
      <c r="A291" s="71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spans="1:26" ht="12.75" customHeight="1" x14ac:dyDescent="0.2">
      <c r="A292" s="71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spans="1:26" ht="12.75" customHeight="1" x14ac:dyDescent="0.2">
      <c r="A293" s="71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spans="1:26" ht="12.75" customHeight="1" x14ac:dyDescent="0.2">
      <c r="A294" s="71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spans="1:26" ht="12.75" customHeight="1" x14ac:dyDescent="0.2">
      <c r="A295" s="71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spans="1:26" ht="12.75" customHeight="1" x14ac:dyDescent="0.2">
      <c r="A296" s="71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spans="1:26" ht="12.75" customHeight="1" x14ac:dyDescent="0.2">
      <c r="A297" s="71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spans="1:26" ht="12.75" customHeight="1" x14ac:dyDescent="0.2">
      <c r="A298" s="71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spans="1:26" ht="12.75" customHeight="1" x14ac:dyDescent="0.2">
      <c r="A299" s="71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spans="1:26" ht="12.75" customHeight="1" x14ac:dyDescent="0.2">
      <c r="A300" s="71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spans="1:26" ht="12.75" customHeight="1" x14ac:dyDescent="0.2">
      <c r="A301" s="71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spans="1:26" ht="12.75" customHeight="1" x14ac:dyDescent="0.2">
      <c r="A302" s="71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spans="1:26" ht="12.75" customHeight="1" x14ac:dyDescent="0.2">
      <c r="A303" s="71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spans="1:26" ht="12.75" customHeight="1" x14ac:dyDescent="0.2">
      <c r="A304" s="71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spans="1:26" ht="12.75" customHeight="1" x14ac:dyDescent="0.2">
      <c r="A305" s="71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spans="1:26" ht="12.75" customHeight="1" x14ac:dyDescent="0.2">
      <c r="A306" s="71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spans="1:26" ht="12.75" customHeight="1" x14ac:dyDescent="0.2">
      <c r="A307" s="71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spans="1:26" ht="12.75" customHeight="1" x14ac:dyDescent="0.2">
      <c r="A308" s="71"/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spans="1:26" ht="12.75" customHeight="1" x14ac:dyDescent="0.2">
      <c r="A309" s="71"/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spans="1:26" ht="12.75" customHeight="1" x14ac:dyDescent="0.2">
      <c r="A310" s="71"/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spans="1:26" ht="12.75" customHeight="1" x14ac:dyDescent="0.2">
      <c r="A311" s="71"/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spans="1:26" ht="12.75" customHeight="1" x14ac:dyDescent="0.2">
      <c r="A312" s="71"/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 spans="1:26" ht="12.75" customHeight="1" x14ac:dyDescent="0.2">
      <c r="A313" s="71"/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spans="1:26" ht="12.75" customHeight="1" x14ac:dyDescent="0.2">
      <c r="A314" s="71"/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 spans="1:26" ht="12.75" customHeight="1" x14ac:dyDescent="0.2">
      <c r="A315" s="71"/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 spans="1:26" ht="12.75" customHeight="1" x14ac:dyDescent="0.2">
      <c r="A316" s="71"/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 spans="1:26" ht="12.75" customHeight="1" x14ac:dyDescent="0.2">
      <c r="A317" s="71"/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</row>
    <row r="318" spans="1:26" ht="12.75" customHeight="1" x14ac:dyDescent="0.2">
      <c r="A318" s="71"/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 spans="1:26" ht="12.75" customHeight="1" x14ac:dyDescent="0.2">
      <c r="A319" s="71"/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 spans="1:26" ht="12.75" customHeight="1" x14ac:dyDescent="0.2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 spans="1:26" ht="12.75" customHeight="1" x14ac:dyDescent="0.2">
      <c r="A321" s="71"/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spans="1:26" ht="12.75" customHeight="1" x14ac:dyDescent="0.2">
      <c r="A322" s="71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spans="1:26" ht="12.75" customHeight="1" x14ac:dyDescent="0.2">
      <c r="A323" s="71"/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spans="1:26" ht="12.75" customHeight="1" x14ac:dyDescent="0.2">
      <c r="A324" s="71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 spans="1:26" ht="12.75" customHeight="1" x14ac:dyDescent="0.2">
      <c r="A325" s="71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spans="1:26" ht="12.75" customHeight="1" x14ac:dyDescent="0.2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spans="1:26" ht="12.75" customHeight="1" x14ac:dyDescent="0.2">
      <c r="A327" s="71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spans="1:26" ht="12.75" customHeight="1" x14ac:dyDescent="0.2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spans="1:26" ht="12.75" customHeight="1" x14ac:dyDescent="0.2">
      <c r="A329" s="71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spans="1:26" ht="12.75" customHeight="1" x14ac:dyDescent="0.2">
      <c r="A330" s="71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 spans="1:26" ht="12.75" customHeight="1" x14ac:dyDescent="0.2">
      <c r="A331" s="71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spans="1:26" ht="12.75" customHeight="1" x14ac:dyDescent="0.2">
      <c r="A332" s="71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spans="1:26" ht="12.75" customHeight="1" x14ac:dyDescent="0.2">
      <c r="A333" s="71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spans="1:26" ht="12.75" customHeight="1" x14ac:dyDescent="0.2">
      <c r="A334" s="71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spans="1:26" ht="12.75" customHeight="1" x14ac:dyDescent="0.2">
      <c r="A335" s="71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 spans="1:26" ht="12.75" customHeight="1" x14ac:dyDescent="0.2">
      <c r="A336" s="71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 spans="1:26" ht="12.75" customHeight="1" x14ac:dyDescent="0.2">
      <c r="A337" s="71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spans="1:26" ht="12.75" customHeight="1" x14ac:dyDescent="0.2">
      <c r="A338" s="71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 spans="1:26" ht="12.75" customHeight="1" x14ac:dyDescent="0.2">
      <c r="A339" s="71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 spans="1:26" ht="12.75" customHeight="1" x14ac:dyDescent="0.2">
      <c r="A340" s="71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 spans="1:26" ht="12.75" customHeight="1" x14ac:dyDescent="0.2">
      <c r="A341" s="71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 spans="1:26" ht="12.75" customHeight="1" x14ac:dyDescent="0.2">
      <c r="A342" s="71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</row>
    <row r="343" spans="1:26" ht="12.75" customHeight="1" x14ac:dyDescent="0.2">
      <c r="A343" s="71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 spans="1:26" ht="12.75" customHeight="1" x14ac:dyDescent="0.2">
      <c r="A344" s="71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 spans="1:26" ht="12.75" customHeight="1" x14ac:dyDescent="0.2">
      <c r="A345" s="71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spans="1:26" ht="12.75" customHeight="1" x14ac:dyDescent="0.2">
      <c r="A346" s="71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spans="1:26" ht="12.75" customHeight="1" x14ac:dyDescent="0.2">
      <c r="A347" s="71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 spans="1:26" ht="12.75" customHeight="1" x14ac:dyDescent="0.2">
      <c r="A348" s="71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 spans="1:26" ht="12.75" customHeight="1" x14ac:dyDescent="0.2">
      <c r="A349" s="71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spans="1:26" ht="12.75" customHeight="1" x14ac:dyDescent="0.2">
      <c r="A350" s="71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spans="1:26" ht="12.75" customHeight="1" x14ac:dyDescent="0.2">
      <c r="A351" s="71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spans="1:26" ht="12.75" customHeight="1" x14ac:dyDescent="0.2">
      <c r="A352" s="71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spans="1:26" ht="12.75" customHeight="1" x14ac:dyDescent="0.2">
      <c r="A353" s="71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spans="1:26" ht="12.75" customHeight="1" x14ac:dyDescent="0.2">
      <c r="A354" s="71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spans="1:26" ht="12.75" customHeight="1" x14ac:dyDescent="0.2">
      <c r="A355" s="71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spans="1:26" ht="12.75" customHeight="1" x14ac:dyDescent="0.2">
      <c r="A356" s="71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 spans="1:26" ht="12.75" customHeight="1" x14ac:dyDescent="0.2">
      <c r="A357" s="71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 spans="1:26" ht="12.75" customHeight="1" x14ac:dyDescent="0.2">
      <c r="A358" s="71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 spans="1:26" ht="12.75" customHeight="1" x14ac:dyDescent="0.2">
      <c r="A359" s="71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 spans="1:26" ht="12.75" customHeight="1" x14ac:dyDescent="0.2">
      <c r="A360" s="71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spans="1:26" ht="12.75" customHeight="1" x14ac:dyDescent="0.2">
      <c r="A361" s="71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spans="1:26" ht="12.75" customHeight="1" x14ac:dyDescent="0.2">
      <c r="A362" s="71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 spans="1:26" ht="12.75" customHeight="1" x14ac:dyDescent="0.2">
      <c r="A363" s="71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 spans="1:26" ht="12.75" customHeight="1" x14ac:dyDescent="0.2">
      <c r="A364" s="71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 spans="1:26" ht="12.75" customHeight="1" x14ac:dyDescent="0.2">
      <c r="A365" s="71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</row>
    <row r="366" spans="1:26" ht="12.75" customHeight="1" x14ac:dyDescent="0.2">
      <c r="A366" s="71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</row>
    <row r="367" spans="1:26" ht="12.75" customHeight="1" x14ac:dyDescent="0.2">
      <c r="A367" s="71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</row>
    <row r="368" spans="1:26" ht="12.75" customHeight="1" x14ac:dyDescent="0.2">
      <c r="A368" s="71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</row>
    <row r="369" spans="1:26" ht="12.75" customHeight="1" x14ac:dyDescent="0.2">
      <c r="A369" s="71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</row>
    <row r="370" spans="1:26" ht="12.75" customHeight="1" x14ac:dyDescent="0.2">
      <c r="A370" s="71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</row>
    <row r="371" spans="1:26" ht="12.75" customHeight="1" x14ac:dyDescent="0.2">
      <c r="A371" s="71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</row>
    <row r="372" spans="1:26" ht="12.75" customHeight="1" x14ac:dyDescent="0.2">
      <c r="A372" s="71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</row>
    <row r="373" spans="1:26" ht="12.75" customHeight="1" x14ac:dyDescent="0.2">
      <c r="A373" s="71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 spans="1:26" ht="12.75" customHeight="1" x14ac:dyDescent="0.2">
      <c r="A374" s="71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</row>
    <row r="375" spans="1:26" ht="12.75" customHeight="1" x14ac:dyDescent="0.2">
      <c r="A375" s="71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 spans="1:26" ht="12.75" customHeight="1" x14ac:dyDescent="0.2">
      <c r="A376" s="71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 spans="1:26" ht="12.75" customHeight="1" x14ac:dyDescent="0.2">
      <c r="A377" s="71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 spans="1:26" ht="12.75" customHeight="1" x14ac:dyDescent="0.2">
      <c r="A378" s="71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 spans="1:26" ht="12.75" customHeight="1" x14ac:dyDescent="0.2">
      <c r="A379" s="71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 spans="1:26" ht="12.75" customHeight="1" x14ac:dyDescent="0.2">
      <c r="A380" s="71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 spans="1:26" ht="12.75" customHeight="1" x14ac:dyDescent="0.2">
      <c r="A381" s="71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 spans="1:26" ht="12.75" customHeight="1" x14ac:dyDescent="0.2">
      <c r="A382" s="71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 spans="1:26" ht="12.75" customHeight="1" x14ac:dyDescent="0.2">
      <c r="A383" s="71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 spans="1:26" ht="12.75" customHeight="1" x14ac:dyDescent="0.2">
      <c r="A384" s="71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 spans="1:26" ht="12.75" customHeight="1" x14ac:dyDescent="0.2">
      <c r="A385" s="71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spans="1:26" ht="12.75" customHeight="1" x14ac:dyDescent="0.2">
      <c r="A386" s="71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 spans="1:26" ht="12.75" customHeight="1" x14ac:dyDescent="0.2">
      <c r="A387" s="71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 spans="1:26" ht="12.75" customHeight="1" x14ac:dyDescent="0.2">
      <c r="A388" s="71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 spans="1:26" ht="12.75" customHeight="1" x14ac:dyDescent="0.2">
      <c r="A389" s="71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 spans="1:26" ht="12.75" customHeight="1" x14ac:dyDescent="0.2">
      <c r="A390" s="71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 spans="1:26" ht="12.75" customHeight="1" x14ac:dyDescent="0.2">
      <c r="A391" s="71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 spans="1:26" ht="12.75" customHeight="1" x14ac:dyDescent="0.2">
      <c r="A392" s="71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 spans="1:26" ht="12.75" customHeight="1" x14ac:dyDescent="0.2">
      <c r="A393" s="71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 spans="1:26" ht="12.75" customHeight="1" x14ac:dyDescent="0.2">
      <c r="A394" s="71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 spans="1:26" ht="12.75" customHeight="1" x14ac:dyDescent="0.2">
      <c r="A395" s="71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 spans="1:26" ht="12.75" customHeight="1" x14ac:dyDescent="0.2">
      <c r="A396" s="71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 spans="1:26" ht="12.75" customHeight="1" x14ac:dyDescent="0.2">
      <c r="A397" s="71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spans="1:26" ht="12.75" customHeight="1" x14ac:dyDescent="0.2">
      <c r="A398" s="71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 spans="1:26" ht="12.75" customHeight="1" x14ac:dyDescent="0.2">
      <c r="A399" s="71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 spans="1:26" ht="12.75" customHeight="1" x14ac:dyDescent="0.2">
      <c r="A400" s="71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 spans="1:26" ht="12.75" customHeight="1" x14ac:dyDescent="0.2">
      <c r="A401" s="71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 spans="1:26" ht="12.75" customHeight="1" x14ac:dyDescent="0.2">
      <c r="A402" s="71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 spans="1:26" ht="12.75" customHeight="1" x14ac:dyDescent="0.2">
      <c r="A403" s="71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 spans="1:26" ht="12.75" customHeight="1" x14ac:dyDescent="0.2">
      <c r="A404" s="71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 spans="1:26" ht="12.75" customHeight="1" x14ac:dyDescent="0.2">
      <c r="A405" s="71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 spans="1:26" ht="12.75" customHeight="1" x14ac:dyDescent="0.2">
      <c r="A406" s="71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 spans="1:26" ht="12.75" customHeight="1" x14ac:dyDescent="0.2">
      <c r="A407" s="71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 spans="1:26" ht="12.75" customHeight="1" x14ac:dyDescent="0.2">
      <c r="A408" s="71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 spans="1:26" ht="12.75" customHeight="1" x14ac:dyDescent="0.2">
      <c r="A409" s="71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spans="1:26" ht="12.75" customHeight="1" x14ac:dyDescent="0.2">
      <c r="A410" s="71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 spans="1:26" ht="12.75" customHeight="1" x14ac:dyDescent="0.2">
      <c r="A411" s="71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 spans="1:26" ht="12.75" customHeight="1" x14ac:dyDescent="0.2">
      <c r="A412" s="71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 spans="1:26" ht="12.75" customHeight="1" x14ac:dyDescent="0.2">
      <c r="A413" s="71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 spans="1:26" ht="12.75" customHeight="1" x14ac:dyDescent="0.2">
      <c r="A414" s="71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 spans="1:26" ht="12.75" customHeight="1" x14ac:dyDescent="0.2">
      <c r="A415" s="71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 spans="1:26" ht="12.75" customHeight="1" x14ac:dyDescent="0.2">
      <c r="A416" s="71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 spans="1:26" ht="12.75" customHeight="1" x14ac:dyDescent="0.2">
      <c r="A417" s="71"/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 spans="1:26" ht="12.75" customHeight="1" x14ac:dyDescent="0.2">
      <c r="A418" s="71"/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 spans="1:26" ht="12.75" customHeight="1" x14ac:dyDescent="0.2">
      <c r="A419" s="71"/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 spans="1:26" ht="12.75" customHeight="1" x14ac:dyDescent="0.2">
      <c r="A420" s="71"/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 spans="1:26" ht="12.75" customHeight="1" x14ac:dyDescent="0.2">
      <c r="A421" s="71"/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spans="1:26" ht="12.75" customHeight="1" x14ac:dyDescent="0.2">
      <c r="A422" s="71"/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 spans="1:26" ht="12.75" customHeight="1" x14ac:dyDescent="0.2">
      <c r="A423" s="71"/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 spans="1:26" ht="12.75" customHeight="1" x14ac:dyDescent="0.2">
      <c r="A424" s="71"/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 spans="1:26" ht="12.75" customHeight="1" x14ac:dyDescent="0.2">
      <c r="A425" s="71"/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 spans="1:26" ht="12.75" customHeight="1" x14ac:dyDescent="0.2">
      <c r="A426" s="71"/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 spans="1:26" ht="12.75" customHeight="1" x14ac:dyDescent="0.2">
      <c r="A427" s="71"/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 spans="1:26" ht="12.75" customHeight="1" x14ac:dyDescent="0.2">
      <c r="A428" s="71"/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 spans="1:26" ht="12.75" customHeight="1" x14ac:dyDescent="0.2">
      <c r="A429" s="71"/>
      <c r="B429" s="71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 spans="1:26" ht="12.75" customHeight="1" x14ac:dyDescent="0.2">
      <c r="A430" s="71"/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 spans="1:26" ht="12.75" customHeight="1" x14ac:dyDescent="0.2">
      <c r="A431" s="71"/>
      <c r="B431" s="71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 spans="1:26" ht="12.75" customHeight="1" x14ac:dyDescent="0.2">
      <c r="A432" s="71"/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 spans="1:26" ht="12.75" customHeight="1" x14ac:dyDescent="0.2">
      <c r="A433" s="71"/>
      <c r="B433" s="71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spans="1:26" ht="12.75" customHeight="1" x14ac:dyDescent="0.2">
      <c r="A434" s="71"/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 spans="1:26" ht="12.75" customHeight="1" x14ac:dyDescent="0.2">
      <c r="A435" s="71"/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 spans="1:26" ht="12.75" customHeight="1" x14ac:dyDescent="0.2">
      <c r="A436" s="71"/>
      <c r="B436" s="71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 spans="1:26" ht="12.75" customHeight="1" x14ac:dyDescent="0.2">
      <c r="A437" s="71"/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 spans="1:26" ht="12.75" customHeight="1" x14ac:dyDescent="0.2">
      <c r="A438" s="71"/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 spans="1:26" ht="12.75" customHeight="1" x14ac:dyDescent="0.2">
      <c r="A439" s="71"/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 spans="1:26" ht="12.75" customHeight="1" x14ac:dyDescent="0.2">
      <c r="A440" s="71"/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 spans="1:26" ht="12.75" customHeight="1" x14ac:dyDescent="0.2">
      <c r="A441" s="71"/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 spans="1:26" ht="12.75" customHeight="1" x14ac:dyDescent="0.2">
      <c r="A442" s="71"/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 spans="1:26" ht="12.75" customHeight="1" x14ac:dyDescent="0.2">
      <c r="A443" s="71"/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 spans="1:26" ht="12.75" customHeight="1" x14ac:dyDescent="0.2">
      <c r="A444" s="71"/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 spans="1:26" ht="12.75" customHeight="1" x14ac:dyDescent="0.2">
      <c r="A445" s="71"/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spans="1:26" ht="12.75" customHeight="1" x14ac:dyDescent="0.2">
      <c r="A446" s="71"/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 spans="1:26" ht="12.75" customHeight="1" x14ac:dyDescent="0.2">
      <c r="A447" s="71"/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 spans="1:26" ht="12.75" customHeight="1" x14ac:dyDescent="0.2">
      <c r="A448" s="71"/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 spans="1:26" ht="12.75" customHeight="1" x14ac:dyDescent="0.2">
      <c r="A449" s="71"/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 spans="1:26" ht="12.75" customHeight="1" x14ac:dyDescent="0.2">
      <c r="A450" s="71"/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 spans="1:26" ht="12.75" customHeight="1" x14ac:dyDescent="0.2">
      <c r="A451" s="71"/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 spans="1:26" ht="12.75" customHeight="1" x14ac:dyDescent="0.2">
      <c r="A452" s="71"/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 spans="1:26" ht="12.75" customHeight="1" x14ac:dyDescent="0.2">
      <c r="A453" s="71"/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 spans="1:26" ht="12.75" customHeight="1" x14ac:dyDescent="0.2">
      <c r="A454" s="71"/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 spans="1:26" ht="12.75" customHeight="1" x14ac:dyDescent="0.2">
      <c r="A455" s="71"/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 spans="1:26" ht="12.75" customHeight="1" x14ac:dyDescent="0.2">
      <c r="A456" s="71"/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 spans="1:26" ht="12.75" customHeight="1" x14ac:dyDescent="0.2">
      <c r="A457" s="71"/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spans="1:26" ht="12.75" customHeight="1" x14ac:dyDescent="0.2">
      <c r="A458" s="71"/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 spans="1:26" ht="12.75" customHeight="1" x14ac:dyDescent="0.2">
      <c r="A459" s="71"/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 spans="1:26" ht="12.75" customHeight="1" x14ac:dyDescent="0.2">
      <c r="A460" s="71"/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 spans="1:26" ht="12.75" customHeight="1" x14ac:dyDescent="0.2">
      <c r="A461" s="71"/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 spans="1:26" ht="12.75" customHeight="1" x14ac:dyDescent="0.2">
      <c r="A462" s="71"/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spans="1:26" ht="12.75" customHeight="1" x14ac:dyDescent="0.2">
      <c r="A463" s="71"/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 spans="1:26" ht="12.75" customHeight="1" x14ac:dyDescent="0.2">
      <c r="A464" s="71"/>
      <c r="B464" s="71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 spans="1:26" ht="12.75" customHeight="1" x14ac:dyDescent="0.2">
      <c r="A465" s="71"/>
      <c r="B465" s="71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 spans="1:26" ht="12.75" customHeight="1" x14ac:dyDescent="0.2">
      <c r="A466" s="71"/>
      <c r="B466" s="71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 spans="1:26" ht="12.75" customHeight="1" x14ac:dyDescent="0.2">
      <c r="A467" s="71"/>
      <c r="B467" s="71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 spans="1:26" ht="12.75" customHeight="1" x14ac:dyDescent="0.2">
      <c r="A468" s="71"/>
      <c r="B468" s="71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 spans="1:26" ht="12.75" customHeight="1" x14ac:dyDescent="0.2">
      <c r="A469" s="71"/>
      <c r="B469" s="71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spans="1:26" ht="12.75" customHeight="1" x14ac:dyDescent="0.2">
      <c r="A470" s="71"/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 spans="1:26" ht="12.75" customHeight="1" x14ac:dyDescent="0.2">
      <c r="A471" s="71"/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 spans="1:26" ht="12.75" customHeight="1" x14ac:dyDescent="0.2">
      <c r="A472" s="71"/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 spans="1:26" ht="12.75" customHeight="1" x14ac:dyDescent="0.2">
      <c r="A473" s="71"/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 spans="1:26" ht="12.75" customHeight="1" x14ac:dyDescent="0.2">
      <c r="A474" s="71"/>
      <c r="B474" s="71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 spans="1:26" ht="12.75" customHeight="1" x14ac:dyDescent="0.2">
      <c r="A475" s="71"/>
      <c r="B475" s="71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 spans="1:26" ht="12.75" customHeight="1" x14ac:dyDescent="0.2">
      <c r="A476" s="71"/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 spans="1:26" ht="12.75" customHeight="1" x14ac:dyDescent="0.2">
      <c r="A477" s="71"/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 spans="1:26" ht="12.75" customHeight="1" x14ac:dyDescent="0.2">
      <c r="A478" s="71"/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 spans="1:26" ht="12.75" customHeight="1" x14ac:dyDescent="0.2">
      <c r="A479" s="71"/>
      <c r="B479" s="71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 spans="1:26" ht="12.75" customHeight="1" x14ac:dyDescent="0.2">
      <c r="A480" s="71"/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 spans="1:26" ht="12.75" customHeight="1" x14ac:dyDescent="0.2">
      <c r="A481" s="71"/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spans="1:26" ht="12.75" customHeight="1" x14ac:dyDescent="0.2">
      <c r="A482" s="71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 spans="1:26" ht="12.75" customHeight="1" x14ac:dyDescent="0.2">
      <c r="A483" s="71"/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 spans="1:26" ht="12.75" customHeight="1" x14ac:dyDescent="0.2">
      <c r="A484" s="71"/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 spans="1:26" ht="12.75" customHeight="1" x14ac:dyDescent="0.2">
      <c r="A485" s="71"/>
      <c r="B485" s="71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 spans="1:26" ht="12.75" customHeight="1" x14ac:dyDescent="0.2">
      <c r="A486" s="71"/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 spans="1:26" ht="12.75" customHeight="1" x14ac:dyDescent="0.2">
      <c r="A487" s="71"/>
      <c r="B487" s="71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 spans="1:26" ht="12.75" customHeight="1" x14ac:dyDescent="0.2">
      <c r="A488" s="71"/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 spans="1:26" ht="12.75" customHeight="1" x14ac:dyDescent="0.2">
      <c r="A489" s="71"/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 spans="1:26" ht="12.75" customHeight="1" x14ac:dyDescent="0.2">
      <c r="A490" s="71"/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 spans="1:26" ht="12.75" customHeight="1" x14ac:dyDescent="0.2">
      <c r="A491" s="71"/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 spans="1:26" ht="12.75" customHeight="1" x14ac:dyDescent="0.2">
      <c r="A492" s="71"/>
      <c r="B492" s="71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 spans="1:26" ht="12.75" customHeight="1" x14ac:dyDescent="0.2">
      <c r="A493" s="71"/>
      <c r="B493" s="71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spans="1:26" ht="12.75" customHeight="1" x14ac:dyDescent="0.2">
      <c r="A494" s="71"/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 spans="1:26" ht="12.75" customHeight="1" x14ac:dyDescent="0.2">
      <c r="A495" s="71"/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 spans="1:26" ht="12.75" customHeight="1" x14ac:dyDescent="0.2">
      <c r="A496" s="71"/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 spans="1:26" ht="12.75" customHeight="1" x14ac:dyDescent="0.2">
      <c r="A497" s="71"/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 spans="1:26" ht="12.75" customHeight="1" x14ac:dyDescent="0.2">
      <c r="A498" s="71"/>
      <c r="B498" s="71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 spans="1:26" ht="12.75" customHeight="1" x14ac:dyDescent="0.2">
      <c r="A499" s="71"/>
      <c r="B499" s="71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 spans="1:26" ht="12.75" customHeight="1" x14ac:dyDescent="0.2">
      <c r="A500" s="71"/>
      <c r="B500" s="71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 spans="1:26" ht="12.75" customHeight="1" x14ac:dyDescent="0.2">
      <c r="A501" s="71"/>
      <c r="B501" s="71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 spans="1:26" ht="12.75" customHeight="1" x14ac:dyDescent="0.2">
      <c r="A502" s="71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 spans="1:26" ht="12.75" customHeight="1" x14ac:dyDescent="0.2">
      <c r="A503" s="71"/>
      <c r="B503" s="71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 spans="1:26" ht="12.75" customHeight="1" x14ac:dyDescent="0.2">
      <c r="A504" s="71"/>
      <c r="B504" s="71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 spans="1:26" ht="12.75" customHeight="1" x14ac:dyDescent="0.2">
      <c r="A505" s="71"/>
      <c r="B505" s="71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spans="1:26" ht="12.75" customHeight="1" x14ac:dyDescent="0.2">
      <c r="A506" s="71"/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 spans="1:26" ht="12.75" customHeight="1" x14ac:dyDescent="0.2">
      <c r="A507" s="71"/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 spans="1:26" ht="12.75" customHeight="1" x14ac:dyDescent="0.2">
      <c r="A508" s="71"/>
      <c r="B508" s="71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 spans="1:26" ht="12.75" customHeight="1" x14ac:dyDescent="0.2">
      <c r="A509" s="71"/>
      <c r="B509" s="71"/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 spans="1:26" ht="12.75" customHeight="1" x14ac:dyDescent="0.2">
      <c r="A510" s="71"/>
      <c r="B510" s="71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 spans="1:26" ht="12.75" customHeight="1" x14ac:dyDescent="0.2">
      <c r="A511" s="71"/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 spans="1:26" ht="12.75" customHeight="1" x14ac:dyDescent="0.2">
      <c r="A512" s="71"/>
      <c r="B512" s="71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 spans="1:26" ht="12.75" customHeight="1" x14ac:dyDescent="0.2">
      <c r="A513" s="71"/>
      <c r="B513" s="71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 spans="1:26" ht="12.75" customHeight="1" x14ac:dyDescent="0.2">
      <c r="A514" s="71"/>
      <c r="B514" s="71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 spans="1:26" ht="12.75" customHeight="1" x14ac:dyDescent="0.2">
      <c r="A515" s="71"/>
      <c r="B515" s="71"/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 spans="1:26" ht="12.75" customHeight="1" x14ac:dyDescent="0.2">
      <c r="A516" s="71"/>
      <c r="B516" s="71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 spans="1:26" ht="12.75" customHeight="1" x14ac:dyDescent="0.2">
      <c r="A517" s="71"/>
      <c r="B517" s="71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spans="1:26" ht="12.75" customHeight="1" x14ac:dyDescent="0.2">
      <c r="A518" s="71"/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spans="1:26" ht="12.75" customHeight="1" x14ac:dyDescent="0.2">
      <c r="A519" s="71"/>
      <c r="B519" s="71"/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 spans="1:26" ht="12.75" customHeight="1" x14ac:dyDescent="0.2">
      <c r="A520" s="71"/>
      <c r="B520" s="71"/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 spans="1:26" ht="12.75" customHeight="1" x14ac:dyDescent="0.2">
      <c r="A521" s="71"/>
      <c r="B521" s="71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 spans="1:26" ht="12.75" customHeight="1" x14ac:dyDescent="0.2">
      <c r="A522" s="71"/>
      <c r="B522" s="71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 spans="1:26" ht="12.75" customHeight="1" x14ac:dyDescent="0.2">
      <c r="A523" s="71"/>
      <c r="B523" s="71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 spans="1:26" ht="12.75" customHeight="1" x14ac:dyDescent="0.2">
      <c r="A524" s="71"/>
      <c r="B524" s="71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 spans="1:26" ht="12.75" customHeight="1" x14ac:dyDescent="0.2">
      <c r="A525" s="71"/>
      <c r="B525" s="71"/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 spans="1:26" ht="12.75" customHeight="1" x14ac:dyDescent="0.2">
      <c r="A526" s="71"/>
      <c r="B526" s="71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 spans="1:26" ht="12.75" customHeight="1" x14ac:dyDescent="0.2">
      <c r="A527" s="71"/>
      <c r="B527" s="71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 spans="1:26" ht="12.75" customHeight="1" x14ac:dyDescent="0.2">
      <c r="A528" s="71"/>
      <c r="B528" s="71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 spans="1:26" ht="12.75" customHeight="1" x14ac:dyDescent="0.2">
      <c r="A529" s="71"/>
      <c r="B529" s="71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 spans="1:26" ht="12.75" customHeight="1" x14ac:dyDescent="0.2">
      <c r="A530" s="71"/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 spans="1:26" ht="12.75" customHeight="1" x14ac:dyDescent="0.2">
      <c r="A531" s="71"/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 spans="1:26" ht="12.75" customHeight="1" x14ac:dyDescent="0.2">
      <c r="A532" s="71"/>
      <c r="B532" s="71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 spans="1:26" ht="12.75" customHeight="1" x14ac:dyDescent="0.2">
      <c r="A533" s="71"/>
      <c r="B533" s="71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 spans="1:26" ht="12.75" customHeight="1" x14ac:dyDescent="0.2">
      <c r="A534" s="71"/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 spans="1:26" ht="12.75" customHeight="1" x14ac:dyDescent="0.2">
      <c r="A535" s="71"/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 spans="1:26" ht="12.75" customHeight="1" x14ac:dyDescent="0.2">
      <c r="A536" s="71"/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 spans="1:26" ht="12.75" customHeight="1" x14ac:dyDescent="0.2">
      <c r="A537" s="71"/>
      <c r="B537" s="71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 spans="1:26" ht="12.75" customHeight="1" x14ac:dyDescent="0.2">
      <c r="A538" s="71"/>
      <c r="B538" s="71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 spans="1:26" ht="12.75" customHeight="1" x14ac:dyDescent="0.2">
      <c r="A539" s="71"/>
      <c r="B539" s="71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 spans="1:26" ht="12.75" customHeight="1" x14ac:dyDescent="0.2">
      <c r="A540" s="71"/>
      <c r="B540" s="71"/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 spans="1:26" ht="12.75" customHeight="1" x14ac:dyDescent="0.2">
      <c r="A541" s="71"/>
      <c r="B541" s="71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spans="1:26" ht="12.75" customHeight="1" x14ac:dyDescent="0.2">
      <c r="A542" s="71"/>
      <c r="B542" s="71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 spans="1:26" ht="12.75" customHeight="1" x14ac:dyDescent="0.2">
      <c r="A543" s="71"/>
      <c r="B543" s="71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 spans="1:26" ht="12.75" customHeight="1" x14ac:dyDescent="0.2">
      <c r="A544" s="71"/>
      <c r="B544" s="71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 spans="1:26" ht="12.75" customHeight="1" x14ac:dyDescent="0.2">
      <c r="A545" s="71"/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 spans="1:26" ht="12.75" customHeight="1" x14ac:dyDescent="0.2">
      <c r="A546" s="71"/>
      <c r="B546" s="71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 spans="1:26" ht="12.75" customHeight="1" x14ac:dyDescent="0.2">
      <c r="A547" s="71"/>
      <c r="B547" s="71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 spans="1:26" ht="12.75" customHeight="1" x14ac:dyDescent="0.2">
      <c r="A548" s="71"/>
      <c r="B548" s="71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 spans="1:26" ht="12.75" customHeight="1" x14ac:dyDescent="0.2">
      <c r="A549" s="71"/>
      <c r="B549" s="71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 spans="1:26" ht="12.75" customHeight="1" x14ac:dyDescent="0.2">
      <c r="A550" s="71"/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 spans="1:26" ht="12.75" customHeight="1" x14ac:dyDescent="0.2">
      <c r="A551" s="71"/>
      <c r="B551" s="71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 spans="1:26" ht="12.75" customHeight="1" x14ac:dyDescent="0.2">
      <c r="A552" s="71"/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 spans="1:26" ht="12.75" customHeight="1" x14ac:dyDescent="0.2">
      <c r="A553" s="71"/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 spans="1:26" ht="12.75" customHeight="1" x14ac:dyDescent="0.2">
      <c r="A554" s="71"/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 spans="1:26" ht="12.75" customHeight="1" x14ac:dyDescent="0.2">
      <c r="A555" s="71"/>
      <c r="B555" s="71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 spans="1:26" ht="12.75" customHeight="1" x14ac:dyDescent="0.2">
      <c r="A556" s="71"/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 spans="1:26" ht="12.75" customHeight="1" x14ac:dyDescent="0.2">
      <c r="A557" s="71"/>
      <c r="B557" s="71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 spans="1:26" ht="12.75" customHeight="1" x14ac:dyDescent="0.2">
      <c r="A558" s="71"/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 spans="1:26" ht="12.75" customHeight="1" x14ac:dyDescent="0.2">
      <c r="A559" s="71"/>
      <c r="B559" s="71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 spans="1:26" ht="12.75" customHeight="1" x14ac:dyDescent="0.2">
      <c r="A560" s="71"/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 spans="1:26" ht="12.75" customHeight="1" x14ac:dyDescent="0.2">
      <c r="A561" s="71"/>
      <c r="B561" s="71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 spans="1:26" ht="12.75" customHeight="1" x14ac:dyDescent="0.2">
      <c r="A562" s="71"/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 spans="1:26" ht="12.75" customHeight="1" x14ac:dyDescent="0.2">
      <c r="A563" s="71"/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 spans="1:26" ht="12.75" customHeight="1" x14ac:dyDescent="0.2">
      <c r="A564" s="71"/>
      <c r="B564" s="71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 spans="1:26" ht="12.75" customHeight="1" x14ac:dyDescent="0.2">
      <c r="A565" s="71"/>
      <c r="B565" s="71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 spans="1:26" ht="12.75" customHeight="1" x14ac:dyDescent="0.2">
      <c r="A566" s="71"/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 spans="1:26" ht="12.75" customHeight="1" x14ac:dyDescent="0.2">
      <c r="A567" s="71"/>
      <c r="B567" s="71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 spans="1:26" ht="12.75" customHeight="1" x14ac:dyDescent="0.2">
      <c r="A568" s="71"/>
      <c r="B568" s="71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 spans="1:26" ht="12.75" customHeight="1" x14ac:dyDescent="0.2">
      <c r="A569" s="71"/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 spans="1:26" ht="12.75" customHeight="1" x14ac:dyDescent="0.2">
      <c r="A570" s="71"/>
      <c r="B570" s="71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 spans="1:26" ht="12.75" customHeight="1" x14ac:dyDescent="0.2">
      <c r="A571" s="71"/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 spans="1:26" ht="12.75" customHeight="1" x14ac:dyDescent="0.2">
      <c r="A572" s="71"/>
      <c r="B572" s="7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 spans="1:26" ht="12.75" customHeight="1" x14ac:dyDescent="0.2">
      <c r="A573" s="71"/>
      <c r="B573" s="71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 spans="1:26" ht="12.75" customHeight="1" x14ac:dyDescent="0.2">
      <c r="A574" s="71"/>
      <c r="B574" s="71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 spans="1:26" ht="12.75" customHeight="1" x14ac:dyDescent="0.2">
      <c r="A575" s="71"/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 spans="1:26" ht="12.75" customHeight="1" x14ac:dyDescent="0.2">
      <c r="A576" s="71"/>
      <c r="B576" s="71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 spans="1:26" ht="12.75" customHeight="1" x14ac:dyDescent="0.2">
      <c r="A577" s="71"/>
      <c r="B577" s="71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 spans="1:26" ht="12.75" customHeight="1" x14ac:dyDescent="0.2">
      <c r="A578" s="71"/>
      <c r="B578" s="71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 spans="1:26" ht="12.75" customHeight="1" x14ac:dyDescent="0.2">
      <c r="A579" s="71"/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 spans="1:26" ht="12.75" customHeight="1" x14ac:dyDescent="0.2">
      <c r="A580" s="71"/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 spans="1:26" ht="12.75" customHeight="1" x14ac:dyDescent="0.2">
      <c r="A581" s="71"/>
      <c r="B581" s="71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 spans="1:26" ht="12.75" customHeight="1" x14ac:dyDescent="0.2">
      <c r="A582" s="71"/>
      <c r="B582" s="71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 spans="1:26" ht="12.75" customHeight="1" x14ac:dyDescent="0.2">
      <c r="A583" s="71"/>
      <c r="B583" s="71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 spans="1:26" ht="12.75" customHeight="1" x14ac:dyDescent="0.2">
      <c r="A584" s="71"/>
      <c r="B584" s="7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 spans="1:26" ht="12.75" customHeight="1" x14ac:dyDescent="0.2">
      <c r="A585" s="71"/>
      <c r="B585" s="71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 spans="1:26" ht="12.75" customHeight="1" x14ac:dyDescent="0.2">
      <c r="A586" s="71"/>
      <c r="B586" s="7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 spans="1:26" ht="12.75" customHeight="1" x14ac:dyDescent="0.2">
      <c r="A587" s="71"/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 spans="1:26" ht="12.75" customHeight="1" x14ac:dyDescent="0.2">
      <c r="A588" s="71"/>
      <c r="B588" s="71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 spans="1:26" ht="12.75" customHeight="1" x14ac:dyDescent="0.2">
      <c r="A589" s="71"/>
      <c r="B589" s="71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 spans="1:26" ht="12.75" customHeight="1" x14ac:dyDescent="0.2">
      <c r="A590" s="71"/>
      <c r="B590" s="71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 spans="1:26" ht="12.75" customHeight="1" x14ac:dyDescent="0.2">
      <c r="A591" s="71"/>
      <c r="B591" s="71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 spans="1:26" ht="12.75" customHeight="1" x14ac:dyDescent="0.2">
      <c r="A592" s="71"/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 spans="1:26" ht="12.75" customHeight="1" x14ac:dyDescent="0.2">
      <c r="A593" s="71"/>
      <c r="B593" s="71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 spans="1:26" ht="12.75" customHeight="1" x14ac:dyDescent="0.2">
      <c r="A594" s="71"/>
      <c r="B594" s="71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 spans="1:26" ht="12.75" customHeight="1" x14ac:dyDescent="0.2">
      <c r="A595" s="71"/>
      <c r="B595" s="71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 spans="1:26" ht="12.75" customHeight="1" x14ac:dyDescent="0.2">
      <c r="A596" s="71"/>
      <c r="B596" s="71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 spans="1:26" ht="12.75" customHeight="1" x14ac:dyDescent="0.2">
      <c r="A597" s="71"/>
      <c r="B597" s="71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 spans="1:26" ht="12.75" customHeight="1" x14ac:dyDescent="0.2">
      <c r="A598" s="71"/>
      <c r="B598" s="71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 spans="1:26" ht="12.75" customHeight="1" x14ac:dyDescent="0.2">
      <c r="A599" s="71"/>
      <c r="B599" s="71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 spans="1:26" ht="12.75" customHeight="1" x14ac:dyDescent="0.2">
      <c r="A600" s="71"/>
      <c r="B600" s="71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 spans="1:26" ht="12.75" customHeight="1" x14ac:dyDescent="0.2">
      <c r="A601" s="71"/>
      <c r="B601" s="7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 spans="1:26" ht="12.75" customHeight="1" x14ac:dyDescent="0.2">
      <c r="A602" s="71"/>
      <c r="B602" s="71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 spans="1:26" ht="12.75" customHeight="1" x14ac:dyDescent="0.2">
      <c r="A603" s="71"/>
      <c r="B603" s="7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 spans="1:26" ht="12.75" customHeight="1" x14ac:dyDescent="0.2">
      <c r="A604" s="71"/>
      <c r="B604" s="71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 spans="1:26" ht="12.75" customHeight="1" x14ac:dyDescent="0.2">
      <c r="A605" s="71"/>
      <c r="B605" s="71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 spans="1:26" ht="12.75" customHeight="1" x14ac:dyDescent="0.2">
      <c r="A606" s="71"/>
      <c r="B606" s="71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 spans="1:26" ht="12.75" customHeight="1" x14ac:dyDescent="0.2">
      <c r="A607" s="71"/>
      <c r="B607" s="71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 spans="1:26" ht="12.75" customHeight="1" x14ac:dyDescent="0.2">
      <c r="A608" s="71"/>
      <c r="B608" s="71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 spans="1:26" ht="12.75" customHeight="1" x14ac:dyDescent="0.2">
      <c r="A609" s="71"/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 spans="1:26" ht="12.75" customHeight="1" x14ac:dyDescent="0.2">
      <c r="A610" s="71"/>
      <c r="B610" s="71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 spans="1:26" ht="12.75" customHeight="1" x14ac:dyDescent="0.2">
      <c r="A611" s="71"/>
      <c r="B611" s="71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 spans="1:26" ht="12.75" customHeight="1" x14ac:dyDescent="0.2">
      <c r="A612" s="71"/>
      <c r="B612" s="71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 spans="1:26" ht="12.75" customHeight="1" x14ac:dyDescent="0.2">
      <c r="A613" s="71"/>
      <c r="B613" s="71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 spans="1:26" ht="12.75" customHeight="1" x14ac:dyDescent="0.2">
      <c r="A614" s="71"/>
      <c r="B614" s="71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 spans="1:26" ht="12.75" customHeight="1" x14ac:dyDescent="0.2">
      <c r="A615" s="71"/>
      <c r="B615" s="71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 spans="1:26" ht="12.75" customHeight="1" x14ac:dyDescent="0.2">
      <c r="A616" s="71"/>
      <c r="B616" s="71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 spans="1:26" ht="12.75" customHeight="1" x14ac:dyDescent="0.2">
      <c r="A617" s="71"/>
      <c r="B617" s="71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 spans="1:26" ht="12.75" customHeight="1" x14ac:dyDescent="0.2">
      <c r="A618" s="71"/>
      <c r="B618" s="71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 spans="1:26" ht="12.75" customHeight="1" x14ac:dyDescent="0.2">
      <c r="A619" s="71"/>
      <c r="B619" s="71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 spans="1:26" ht="12.75" customHeight="1" x14ac:dyDescent="0.2">
      <c r="A620" s="71"/>
      <c r="B620" s="71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 spans="1:26" ht="12.75" customHeight="1" x14ac:dyDescent="0.2">
      <c r="A621" s="71"/>
      <c r="B621" s="71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 spans="1:26" ht="12.75" customHeight="1" x14ac:dyDescent="0.2">
      <c r="A622" s="71"/>
      <c r="B622" s="71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 spans="1:26" ht="12.75" customHeight="1" x14ac:dyDescent="0.2">
      <c r="A623" s="71"/>
      <c r="B623" s="71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 spans="1:26" ht="12.75" customHeight="1" x14ac:dyDescent="0.2">
      <c r="A624" s="71"/>
      <c r="B624" s="71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 spans="1:26" ht="12.75" customHeight="1" x14ac:dyDescent="0.2">
      <c r="A625" s="71"/>
      <c r="B625" s="71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 spans="1:26" ht="12.75" customHeight="1" x14ac:dyDescent="0.2">
      <c r="A626" s="71"/>
      <c r="B626" s="71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 spans="1:26" ht="12.75" customHeight="1" x14ac:dyDescent="0.2">
      <c r="A627" s="71"/>
      <c r="B627" s="71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 spans="1:26" ht="12.75" customHeight="1" x14ac:dyDescent="0.2">
      <c r="A628" s="71"/>
      <c r="B628" s="71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 spans="1:26" ht="12.75" customHeight="1" x14ac:dyDescent="0.2">
      <c r="A629" s="71"/>
      <c r="B629" s="71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 spans="1:26" ht="12.75" customHeight="1" x14ac:dyDescent="0.2">
      <c r="A630" s="71"/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 spans="1:26" ht="12.75" customHeight="1" x14ac:dyDescent="0.2">
      <c r="A631" s="71"/>
      <c r="B631" s="71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 spans="1:26" ht="12.75" customHeight="1" x14ac:dyDescent="0.2">
      <c r="A632" s="71"/>
      <c r="B632" s="71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 spans="1:26" ht="12.75" customHeight="1" x14ac:dyDescent="0.2">
      <c r="A633" s="71"/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 spans="1:26" ht="12.75" customHeight="1" x14ac:dyDescent="0.2">
      <c r="A634" s="71"/>
      <c r="B634" s="71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 spans="1:26" ht="12.75" customHeight="1" x14ac:dyDescent="0.2">
      <c r="A635" s="71"/>
      <c r="B635" s="71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 spans="1:26" ht="12.75" customHeight="1" x14ac:dyDescent="0.2">
      <c r="A636" s="71"/>
      <c r="B636" s="71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 spans="1:26" ht="12.75" customHeight="1" x14ac:dyDescent="0.2">
      <c r="A637" s="71"/>
      <c r="B637" s="71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 spans="1:26" ht="12.75" customHeight="1" x14ac:dyDescent="0.2">
      <c r="A638" s="71"/>
      <c r="B638" s="71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 spans="1:26" ht="12.75" customHeight="1" x14ac:dyDescent="0.2">
      <c r="A639" s="71"/>
      <c r="B639" s="71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 spans="1:26" ht="12.75" customHeight="1" x14ac:dyDescent="0.2">
      <c r="A640" s="71"/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 spans="1:26" ht="12.75" customHeight="1" x14ac:dyDescent="0.2">
      <c r="A641" s="71"/>
      <c r="B641" s="71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 spans="1:26" ht="12.75" customHeight="1" x14ac:dyDescent="0.2">
      <c r="A642" s="71"/>
      <c r="B642" s="71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 spans="1:26" ht="12.75" customHeight="1" x14ac:dyDescent="0.2">
      <c r="A643" s="71"/>
      <c r="B643" s="71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 spans="1:26" ht="12.75" customHeight="1" x14ac:dyDescent="0.2">
      <c r="A644" s="71"/>
      <c r="B644" s="71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 spans="1:26" ht="12.75" customHeight="1" x14ac:dyDescent="0.2">
      <c r="A645" s="71"/>
      <c r="B645" s="71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 spans="1:26" ht="12.75" customHeight="1" x14ac:dyDescent="0.2">
      <c r="A646" s="71"/>
      <c r="B646" s="71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 spans="1:26" ht="12.75" customHeight="1" x14ac:dyDescent="0.2">
      <c r="A647" s="71"/>
      <c r="B647" s="71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 spans="1:26" ht="12.75" customHeight="1" x14ac:dyDescent="0.2">
      <c r="A648" s="71"/>
      <c r="B648" s="71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 spans="1:26" ht="12.75" customHeight="1" x14ac:dyDescent="0.2">
      <c r="A649" s="71"/>
      <c r="B649" s="71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 spans="1:26" ht="12.75" customHeight="1" x14ac:dyDescent="0.2">
      <c r="A650" s="71"/>
      <c r="B650" s="71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 spans="1:26" ht="12.75" customHeight="1" x14ac:dyDescent="0.2">
      <c r="A651" s="71"/>
      <c r="B651" s="71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 spans="1:26" ht="12.75" customHeight="1" x14ac:dyDescent="0.2">
      <c r="A652" s="71"/>
      <c r="B652" s="71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 spans="1:26" ht="12.75" customHeight="1" x14ac:dyDescent="0.2">
      <c r="A653" s="71"/>
      <c r="B653" s="71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 spans="1:26" ht="12.75" customHeight="1" x14ac:dyDescent="0.2">
      <c r="A654" s="71"/>
      <c r="B654" s="71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 spans="1:26" ht="12.75" customHeight="1" x14ac:dyDescent="0.2">
      <c r="A655" s="71"/>
      <c r="B655" s="71"/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 spans="1:26" ht="12.75" customHeight="1" x14ac:dyDescent="0.2">
      <c r="A656" s="71"/>
      <c r="B656" s="71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 spans="1:26" ht="12.75" customHeight="1" x14ac:dyDescent="0.2">
      <c r="A657" s="71"/>
      <c r="B657" s="71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 spans="1:26" ht="12.75" customHeight="1" x14ac:dyDescent="0.2">
      <c r="A658" s="71"/>
      <c r="B658" s="71"/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 spans="1:26" ht="12.75" customHeight="1" x14ac:dyDescent="0.2">
      <c r="A659" s="71"/>
      <c r="B659" s="71"/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 spans="1:26" ht="12.75" customHeight="1" x14ac:dyDescent="0.2">
      <c r="A660" s="71"/>
      <c r="B660" s="71"/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 spans="1:26" ht="12.75" customHeight="1" x14ac:dyDescent="0.2">
      <c r="A661" s="71"/>
      <c r="B661" s="71"/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 spans="1:26" ht="12.75" customHeight="1" x14ac:dyDescent="0.2">
      <c r="A662" s="71"/>
      <c r="B662" s="71"/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 spans="1:26" ht="12.75" customHeight="1" x14ac:dyDescent="0.2">
      <c r="A663" s="71"/>
      <c r="B663" s="71"/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 spans="1:26" ht="12.75" customHeight="1" x14ac:dyDescent="0.2">
      <c r="A664" s="71"/>
      <c r="B664" s="71"/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 spans="1:26" ht="12.75" customHeight="1" x14ac:dyDescent="0.2">
      <c r="A665" s="71"/>
      <c r="B665" s="71"/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 spans="1:26" ht="12.75" customHeight="1" x14ac:dyDescent="0.2">
      <c r="A666" s="71"/>
      <c r="B666" s="71"/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 spans="1:26" ht="12.75" customHeight="1" x14ac:dyDescent="0.2">
      <c r="A667" s="71"/>
      <c r="B667" s="71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 spans="1:26" ht="12.75" customHeight="1" x14ac:dyDescent="0.2">
      <c r="A668" s="71"/>
      <c r="B668" s="71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 spans="1:26" ht="12.75" customHeight="1" x14ac:dyDescent="0.2">
      <c r="A669" s="71"/>
      <c r="B669" s="71"/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spans="1:26" ht="12.75" customHeight="1" x14ac:dyDescent="0.2">
      <c r="A670" s="71"/>
      <c r="B670" s="71"/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 spans="1:26" ht="12.75" customHeight="1" x14ac:dyDescent="0.2">
      <c r="A671" s="71"/>
      <c r="B671" s="71"/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 spans="1:26" ht="12.75" customHeight="1" x14ac:dyDescent="0.2">
      <c r="A672" s="71"/>
      <c r="B672" s="71"/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 spans="1:26" ht="12.75" customHeight="1" x14ac:dyDescent="0.2">
      <c r="A673" s="71"/>
      <c r="B673" s="71"/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 spans="1:26" ht="12.75" customHeight="1" x14ac:dyDescent="0.2">
      <c r="A674" s="71"/>
      <c r="B674" s="71"/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 spans="1:26" ht="12.75" customHeight="1" x14ac:dyDescent="0.2">
      <c r="A675" s="71"/>
      <c r="B675" s="71"/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 spans="1:26" ht="12.75" customHeight="1" x14ac:dyDescent="0.2">
      <c r="A676" s="71"/>
      <c r="B676" s="71"/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 spans="1:26" ht="12.75" customHeight="1" x14ac:dyDescent="0.2">
      <c r="A677" s="71"/>
      <c r="B677" s="71"/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 spans="1:26" ht="12.75" customHeight="1" x14ac:dyDescent="0.2">
      <c r="A678" s="71"/>
      <c r="B678" s="71"/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 spans="1:26" ht="12.75" customHeight="1" x14ac:dyDescent="0.2">
      <c r="A679" s="71"/>
      <c r="B679" s="71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 spans="1:26" ht="12.75" customHeight="1" x14ac:dyDescent="0.2">
      <c r="A680" s="71"/>
      <c r="B680" s="71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 spans="1:26" ht="12.75" customHeight="1" x14ac:dyDescent="0.2">
      <c r="A681" s="71"/>
      <c r="B681" s="71"/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 spans="1:26" ht="12.75" customHeight="1" x14ac:dyDescent="0.2">
      <c r="A682" s="71"/>
      <c r="B682" s="71"/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 spans="1:26" ht="12.75" customHeight="1" x14ac:dyDescent="0.2">
      <c r="A683" s="71"/>
      <c r="B683" s="71"/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 spans="1:26" ht="12.75" customHeight="1" x14ac:dyDescent="0.2">
      <c r="A684" s="71"/>
      <c r="B684" s="71"/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 spans="1:26" ht="12.75" customHeight="1" x14ac:dyDescent="0.2">
      <c r="A685" s="71"/>
      <c r="B685" s="71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 spans="1:26" ht="12.75" customHeight="1" x14ac:dyDescent="0.2">
      <c r="A686" s="71"/>
      <c r="B686" s="71"/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 spans="1:26" ht="12.75" customHeight="1" x14ac:dyDescent="0.2">
      <c r="A687" s="71"/>
      <c r="B687" s="71"/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 spans="1:26" ht="12.75" customHeight="1" x14ac:dyDescent="0.2">
      <c r="A688" s="71"/>
      <c r="B688" s="71"/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 spans="1:26" ht="12.75" customHeight="1" x14ac:dyDescent="0.2">
      <c r="A689" s="71"/>
      <c r="B689" s="71"/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 spans="1:26" ht="12.75" customHeight="1" x14ac:dyDescent="0.2">
      <c r="A690" s="71"/>
      <c r="B690" s="71"/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 spans="1:26" ht="12.75" customHeight="1" x14ac:dyDescent="0.2">
      <c r="A691" s="71"/>
      <c r="B691" s="71"/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 spans="1:26" ht="12.75" customHeight="1" x14ac:dyDescent="0.2">
      <c r="A692" s="71"/>
      <c r="B692" s="71"/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 spans="1:26" ht="12.75" customHeight="1" x14ac:dyDescent="0.2">
      <c r="A693" s="71"/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 spans="1:26" ht="12.75" customHeight="1" x14ac:dyDescent="0.2">
      <c r="A694" s="71"/>
      <c r="B694" s="71"/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 spans="1:26" ht="12.75" customHeight="1" x14ac:dyDescent="0.2">
      <c r="A695" s="71"/>
      <c r="B695" s="71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 spans="1:26" ht="12.75" customHeight="1" x14ac:dyDescent="0.2">
      <c r="A696" s="71"/>
      <c r="B696" s="71"/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 spans="1:26" ht="12.75" customHeight="1" x14ac:dyDescent="0.2">
      <c r="A697" s="71"/>
      <c r="B697" s="71"/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 spans="1:26" ht="12.75" customHeight="1" x14ac:dyDescent="0.2">
      <c r="A698" s="71"/>
      <c r="B698" s="71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 spans="1:26" ht="12.75" customHeight="1" x14ac:dyDescent="0.2">
      <c r="A699" s="71"/>
      <c r="B699" s="71"/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 spans="1:26" ht="12.75" customHeight="1" x14ac:dyDescent="0.2">
      <c r="A700" s="71"/>
      <c r="B700" s="71"/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 spans="1:26" ht="12.75" customHeight="1" x14ac:dyDescent="0.2">
      <c r="A701" s="71"/>
      <c r="B701" s="71"/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 spans="1:26" ht="12.75" customHeight="1" x14ac:dyDescent="0.2">
      <c r="A702" s="71"/>
      <c r="B702" s="71"/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 spans="1:26" ht="12.75" customHeight="1" x14ac:dyDescent="0.2">
      <c r="A703" s="71"/>
      <c r="B703" s="71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 spans="1:26" ht="12.75" customHeight="1" x14ac:dyDescent="0.2">
      <c r="A704" s="71"/>
      <c r="B704" s="71"/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 spans="1:26" ht="12.75" customHeight="1" x14ac:dyDescent="0.2">
      <c r="A705" s="71"/>
      <c r="B705" s="71"/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 spans="1:26" ht="12.75" customHeight="1" x14ac:dyDescent="0.2">
      <c r="A706" s="71"/>
      <c r="B706" s="71"/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 spans="1:26" ht="12.75" customHeight="1" x14ac:dyDescent="0.2">
      <c r="A707" s="71"/>
      <c r="B707" s="71"/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 spans="1:26" ht="12.75" customHeight="1" x14ac:dyDescent="0.2">
      <c r="A708" s="71"/>
      <c r="B708" s="71"/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 spans="1:26" ht="12.75" customHeight="1" x14ac:dyDescent="0.2">
      <c r="A709" s="71"/>
      <c r="B709" s="71"/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 spans="1:26" ht="12.75" customHeight="1" x14ac:dyDescent="0.2">
      <c r="A710" s="71"/>
      <c r="B710" s="71"/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 spans="1:26" ht="12.75" customHeight="1" x14ac:dyDescent="0.2">
      <c r="A711" s="71"/>
      <c r="B711" s="71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 spans="1:26" ht="12.75" customHeight="1" x14ac:dyDescent="0.2">
      <c r="A712" s="71"/>
      <c r="B712" s="71"/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 spans="1:26" ht="12.75" customHeight="1" x14ac:dyDescent="0.2">
      <c r="A713" s="71"/>
      <c r="B713" s="71"/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 spans="1:26" ht="12.75" customHeight="1" x14ac:dyDescent="0.2">
      <c r="A714" s="71"/>
      <c r="B714" s="71"/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 spans="1:26" ht="12.75" customHeight="1" x14ac:dyDescent="0.2">
      <c r="A715" s="71"/>
      <c r="B715" s="71"/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 spans="1:26" ht="12.75" customHeight="1" x14ac:dyDescent="0.2">
      <c r="A716" s="71"/>
      <c r="B716" s="71"/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 spans="1:26" ht="12.75" customHeight="1" x14ac:dyDescent="0.2">
      <c r="A717" s="71"/>
      <c r="B717" s="71"/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 spans="1:26" ht="12.75" customHeight="1" x14ac:dyDescent="0.2">
      <c r="A718" s="71"/>
      <c r="B718" s="71"/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 spans="1:26" ht="12.75" customHeight="1" x14ac:dyDescent="0.2">
      <c r="A719" s="71"/>
      <c r="B719" s="71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 spans="1:26" ht="12.75" customHeight="1" x14ac:dyDescent="0.2">
      <c r="A720" s="71"/>
      <c r="B720" s="71"/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 spans="1:26" ht="12.75" customHeight="1" x14ac:dyDescent="0.2">
      <c r="A721" s="71"/>
      <c r="B721" s="71"/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 spans="1:26" ht="12.75" customHeight="1" x14ac:dyDescent="0.2">
      <c r="A722" s="71"/>
      <c r="B722" s="71"/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 spans="1:26" ht="12.75" customHeight="1" x14ac:dyDescent="0.2">
      <c r="A723" s="71"/>
      <c r="B723" s="71"/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 spans="1:26" ht="12.75" customHeight="1" x14ac:dyDescent="0.2">
      <c r="A724" s="71"/>
      <c r="B724" s="71"/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 spans="1:26" ht="12.75" customHeight="1" x14ac:dyDescent="0.2">
      <c r="A725" s="71"/>
      <c r="B725" s="71"/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 spans="1:26" ht="12.75" customHeight="1" x14ac:dyDescent="0.2">
      <c r="A726" s="71"/>
      <c r="B726" s="71"/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 spans="1:26" ht="12.75" customHeight="1" x14ac:dyDescent="0.2">
      <c r="A727" s="71"/>
      <c r="B727" s="71"/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 spans="1:26" ht="12.75" customHeight="1" x14ac:dyDescent="0.2">
      <c r="A728" s="71"/>
      <c r="B728" s="71"/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 spans="1:26" ht="12.75" customHeight="1" x14ac:dyDescent="0.2">
      <c r="A729" s="71"/>
      <c r="B729" s="71"/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 spans="1:26" ht="12.75" customHeight="1" x14ac:dyDescent="0.2">
      <c r="A730" s="71"/>
      <c r="B730" s="71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 spans="1:26" ht="12.75" customHeight="1" x14ac:dyDescent="0.2">
      <c r="A731" s="71"/>
      <c r="B731" s="71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 spans="1:26" ht="12.75" customHeight="1" x14ac:dyDescent="0.2">
      <c r="A732" s="71"/>
      <c r="B732" s="71"/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 spans="1:26" ht="12.75" customHeight="1" x14ac:dyDescent="0.2">
      <c r="A733" s="71"/>
      <c r="B733" s="71"/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 spans="1:26" ht="12.75" customHeight="1" x14ac:dyDescent="0.2">
      <c r="A734" s="71"/>
      <c r="B734" s="71"/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 spans="1:26" ht="12.75" customHeight="1" x14ac:dyDescent="0.2">
      <c r="A735" s="71"/>
      <c r="B735" s="71"/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 spans="1:26" ht="12.75" customHeight="1" x14ac:dyDescent="0.2">
      <c r="A736" s="71"/>
      <c r="B736" s="71"/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 spans="1:26" ht="12.75" customHeight="1" x14ac:dyDescent="0.2">
      <c r="A737" s="71"/>
      <c r="B737" s="71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 spans="1:26" ht="12.75" customHeight="1" x14ac:dyDescent="0.2">
      <c r="A738" s="71"/>
      <c r="B738" s="71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 spans="1:26" ht="12.75" customHeight="1" x14ac:dyDescent="0.2">
      <c r="A739" s="71"/>
      <c r="B739" s="71"/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 spans="1:26" ht="12.75" customHeight="1" x14ac:dyDescent="0.2">
      <c r="A740" s="71"/>
      <c r="B740" s="71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 spans="1:26" ht="12.75" customHeight="1" x14ac:dyDescent="0.2">
      <c r="A741" s="71"/>
      <c r="B741" s="71"/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 spans="1:26" ht="12.75" customHeight="1" x14ac:dyDescent="0.2">
      <c r="A742" s="71"/>
      <c r="B742" s="71"/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 spans="1:26" ht="12.75" customHeight="1" x14ac:dyDescent="0.2">
      <c r="A743" s="71"/>
      <c r="B743" s="71"/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 spans="1:26" ht="12.75" customHeight="1" x14ac:dyDescent="0.2">
      <c r="A744" s="71"/>
      <c r="B744" s="71"/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 spans="1:26" ht="12.75" customHeight="1" x14ac:dyDescent="0.2">
      <c r="A745" s="71"/>
      <c r="B745" s="71"/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 spans="1:26" ht="12.75" customHeight="1" x14ac:dyDescent="0.2">
      <c r="A746" s="71"/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 spans="1:26" ht="12.75" customHeight="1" x14ac:dyDescent="0.2">
      <c r="A747" s="71"/>
      <c r="B747" s="71"/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 spans="1:26" ht="12.75" customHeight="1" x14ac:dyDescent="0.2">
      <c r="A748" s="71"/>
      <c r="B748" s="71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 spans="1:26" ht="12.75" customHeight="1" x14ac:dyDescent="0.2">
      <c r="A749" s="71"/>
      <c r="B749" s="71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 spans="1:26" ht="12.75" customHeight="1" x14ac:dyDescent="0.2">
      <c r="A750" s="71"/>
      <c r="B750" s="71"/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 spans="1:26" ht="12.75" customHeight="1" x14ac:dyDescent="0.2">
      <c r="A751" s="71"/>
      <c r="B751" s="71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 spans="1:26" ht="12.75" customHeight="1" x14ac:dyDescent="0.2">
      <c r="A752" s="71"/>
      <c r="B752" s="71"/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 spans="1:26" ht="12.75" customHeight="1" x14ac:dyDescent="0.2">
      <c r="A753" s="71"/>
      <c r="B753" s="71"/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 spans="1:26" ht="12.75" customHeight="1" x14ac:dyDescent="0.2">
      <c r="A754" s="71"/>
      <c r="B754" s="71"/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 spans="1:26" ht="12.75" customHeight="1" x14ac:dyDescent="0.2">
      <c r="A755" s="71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 spans="1:26" ht="12.75" customHeight="1" x14ac:dyDescent="0.2">
      <c r="A756" s="71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 spans="1:26" ht="12.75" customHeight="1" x14ac:dyDescent="0.2">
      <c r="A757" s="71"/>
      <c r="B757" s="71"/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 spans="1:26" ht="12.75" customHeight="1" x14ac:dyDescent="0.2">
      <c r="A758" s="71"/>
      <c r="B758" s="71"/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 spans="1:26" ht="12.75" customHeight="1" x14ac:dyDescent="0.2">
      <c r="A759" s="71"/>
      <c r="B759" s="71"/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 spans="1:26" ht="12.75" customHeight="1" x14ac:dyDescent="0.2">
      <c r="A760" s="71"/>
      <c r="B760" s="71"/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 spans="1:26" ht="12.75" customHeight="1" x14ac:dyDescent="0.2">
      <c r="A761" s="71"/>
      <c r="B761" s="71"/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 spans="1:26" ht="12.75" customHeight="1" x14ac:dyDescent="0.2">
      <c r="A762" s="71"/>
      <c r="B762" s="71"/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 spans="1:26" ht="12.75" customHeight="1" x14ac:dyDescent="0.2">
      <c r="A763" s="71"/>
      <c r="B763" s="71"/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 spans="1:26" ht="12.75" customHeight="1" x14ac:dyDescent="0.2">
      <c r="A764" s="71"/>
      <c r="B764" s="71"/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 spans="1:26" ht="12.75" customHeight="1" x14ac:dyDescent="0.2">
      <c r="A765" s="71"/>
      <c r="B765" s="71"/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 spans="1:26" ht="12.75" customHeight="1" x14ac:dyDescent="0.2">
      <c r="A766" s="71"/>
      <c r="B766" s="71"/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 spans="1:26" ht="12.75" customHeight="1" x14ac:dyDescent="0.2">
      <c r="A767" s="71"/>
      <c r="B767" s="71"/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 spans="1:26" ht="12.75" customHeight="1" x14ac:dyDescent="0.2">
      <c r="A768" s="71"/>
      <c r="B768" s="71"/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 spans="1:26" ht="12.75" customHeight="1" x14ac:dyDescent="0.2">
      <c r="A769" s="71"/>
      <c r="B769" s="71"/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 spans="1:26" ht="12.75" customHeight="1" x14ac:dyDescent="0.2">
      <c r="A770" s="71"/>
      <c r="B770" s="71"/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 spans="1:26" ht="12.75" customHeight="1" x14ac:dyDescent="0.2">
      <c r="A771" s="71"/>
      <c r="B771" s="71"/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 spans="1:26" ht="12.75" customHeight="1" x14ac:dyDescent="0.2">
      <c r="A772" s="71"/>
      <c r="B772" s="71"/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 spans="1:26" ht="12.75" customHeight="1" x14ac:dyDescent="0.2">
      <c r="A773" s="71"/>
      <c r="B773" s="71"/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 spans="1:26" ht="12.75" customHeight="1" x14ac:dyDescent="0.2">
      <c r="A774" s="71"/>
      <c r="B774" s="71"/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 spans="1:26" ht="12.75" customHeight="1" x14ac:dyDescent="0.2">
      <c r="A775" s="71"/>
      <c r="B775" s="71"/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 spans="1:26" ht="12.75" customHeight="1" x14ac:dyDescent="0.2">
      <c r="A776" s="71"/>
      <c r="B776" s="71"/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 spans="1:26" ht="12.75" customHeight="1" x14ac:dyDescent="0.2">
      <c r="A777" s="71"/>
      <c r="B777" s="71"/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 spans="1:26" ht="12.75" customHeight="1" x14ac:dyDescent="0.2">
      <c r="A778" s="71"/>
      <c r="B778" s="71"/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 spans="1:26" ht="12.75" customHeight="1" x14ac:dyDescent="0.2">
      <c r="A779" s="71"/>
      <c r="B779" s="71"/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 spans="1:26" ht="12.75" customHeight="1" x14ac:dyDescent="0.2">
      <c r="A780" s="71"/>
      <c r="B780" s="71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 spans="1:26" ht="12.75" customHeight="1" x14ac:dyDescent="0.2">
      <c r="A781" s="71"/>
      <c r="B781" s="71"/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 spans="1:26" ht="12.75" customHeight="1" x14ac:dyDescent="0.2">
      <c r="A782" s="71"/>
      <c r="B782" s="71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 spans="1:26" ht="12.75" customHeight="1" x14ac:dyDescent="0.2">
      <c r="A783" s="71"/>
      <c r="B783" s="71"/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 spans="1:26" ht="12.75" customHeight="1" x14ac:dyDescent="0.2">
      <c r="A784" s="71"/>
      <c r="B784" s="71"/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 spans="1:26" ht="12.75" customHeight="1" x14ac:dyDescent="0.2">
      <c r="A785" s="71"/>
      <c r="B785" s="71"/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 spans="1:26" ht="12.75" customHeight="1" x14ac:dyDescent="0.2">
      <c r="A786" s="71"/>
      <c r="B786" s="71"/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 spans="1:26" ht="12.75" customHeight="1" x14ac:dyDescent="0.2">
      <c r="A787" s="71"/>
      <c r="B787" s="71"/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 spans="1:26" ht="12.75" customHeight="1" x14ac:dyDescent="0.2">
      <c r="A788" s="71"/>
      <c r="B788" s="71"/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 spans="1:26" ht="12.75" customHeight="1" x14ac:dyDescent="0.2">
      <c r="A789" s="71"/>
      <c r="B789" s="71"/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 spans="1:26" ht="12.75" customHeight="1" x14ac:dyDescent="0.2">
      <c r="A790" s="71"/>
      <c r="B790" s="71"/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 spans="1:26" ht="12.75" customHeight="1" x14ac:dyDescent="0.2">
      <c r="A791" s="71"/>
      <c r="B791" s="71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 spans="1:26" ht="12.75" customHeight="1" x14ac:dyDescent="0.2">
      <c r="A792" s="71"/>
      <c r="B792" s="71"/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 spans="1:26" ht="12.75" customHeight="1" x14ac:dyDescent="0.2">
      <c r="A793" s="71"/>
      <c r="B793" s="71"/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 spans="1:26" ht="12.75" customHeight="1" x14ac:dyDescent="0.2">
      <c r="A794" s="71"/>
      <c r="B794" s="71"/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 spans="1:26" ht="12.75" customHeight="1" x14ac:dyDescent="0.2">
      <c r="A795" s="71"/>
      <c r="B795" s="71"/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 spans="1:26" ht="12.75" customHeight="1" x14ac:dyDescent="0.2">
      <c r="A796" s="71"/>
      <c r="B796" s="71"/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 spans="1:26" ht="12.75" customHeight="1" x14ac:dyDescent="0.2">
      <c r="A797" s="71"/>
      <c r="B797" s="71"/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 spans="1:26" ht="12.75" customHeight="1" x14ac:dyDescent="0.2">
      <c r="A798" s="71"/>
      <c r="B798" s="71"/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 spans="1:26" ht="12.75" customHeight="1" x14ac:dyDescent="0.2">
      <c r="A799" s="71"/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 spans="1:26" ht="12.75" customHeight="1" x14ac:dyDescent="0.2">
      <c r="A800" s="71"/>
      <c r="B800" s="71"/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 spans="1:26" ht="12.75" customHeight="1" x14ac:dyDescent="0.2">
      <c r="A801" s="71"/>
      <c r="B801" s="71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spans="1:26" ht="12.75" customHeight="1" x14ac:dyDescent="0.2">
      <c r="A802" s="71"/>
      <c r="B802" s="71"/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 spans="1:26" ht="12.75" customHeight="1" x14ac:dyDescent="0.2">
      <c r="A803" s="71"/>
      <c r="B803" s="71"/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 spans="1:26" ht="12.75" customHeight="1" x14ac:dyDescent="0.2">
      <c r="A804" s="71"/>
      <c r="B804" s="71"/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 spans="1:26" ht="12.75" customHeight="1" x14ac:dyDescent="0.2">
      <c r="A805" s="71"/>
      <c r="B805" s="71"/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 spans="1:26" ht="12.75" customHeight="1" x14ac:dyDescent="0.2">
      <c r="A806" s="71"/>
      <c r="B806" s="71"/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 spans="1:26" ht="12.75" customHeight="1" x14ac:dyDescent="0.2">
      <c r="A807" s="71"/>
      <c r="B807" s="71"/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 spans="1:26" ht="12.75" customHeight="1" x14ac:dyDescent="0.2">
      <c r="A808" s="71"/>
      <c r="B808" s="71"/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 spans="1:26" ht="12.75" customHeight="1" x14ac:dyDescent="0.2">
      <c r="A809" s="71"/>
      <c r="B809" s="71"/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 spans="1:26" ht="12.75" customHeight="1" x14ac:dyDescent="0.2">
      <c r="A810" s="71"/>
      <c r="B810" s="71"/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 spans="1:26" ht="12.75" customHeight="1" x14ac:dyDescent="0.2">
      <c r="A811" s="71"/>
      <c r="B811" s="71"/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 spans="1:26" ht="12.75" customHeight="1" x14ac:dyDescent="0.2">
      <c r="A812" s="71"/>
      <c r="B812" s="71"/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 spans="1:26" ht="12.75" customHeight="1" x14ac:dyDescent="0.2">
      <c r="A813" s="71"/>
      <c r="B813" s="71"/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 spans="1:26" ht="12.75" customHeight="1" x14ac:dyDescent="0.2">
      <c r="A814" s="71"/>
      <c r="B814" s="71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 spans="1:26" ht="12.75" customHeight="1" x14ac:dyDescent="0.2">
      <c r="A815" s="71"/>
      <c r="B815" s="71"/>
      <c r="C815" s="71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 spans="1:26" ht="12.75" customHeight="1" x14ac:dyDescent="0.2">
      <c r="A816" s="71"/>
      <c r="B816" s="71"/>
      <c r="C816" s="71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 spans="1:26" ht="12.75" customHeight="1" x14ac:dyDescent="0.2">
      <c r="A817" s="71"/>
      <c r="B817" s="71"/>
      <c r="C817" s="71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 spans="1:26" ht="12.75" customHeight="1" x14ac:dyDescent="0.2">
      <c r="A818" s="71"/>
      <c r="B818" s="71"/>
      <c r="C818" s="71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 spans="1:26" ht="12.75" customHeight="1" x14ac:dyDescent="0.2">
      <c r="A819" s="71"/>
      <c r="B819" s="71"/>
      <c r="C819" s="71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 spans="1:26" ht="12.75" customHeight="1" x14ac:dyDescent="0.2">
      <c r="A820" s="71"/>
      <c r="B820" s="71"/>
      <c r="C820" s="71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 spans="1:26" ht="12.75" customHeight="1" x14ac:dyDescent="0.2">
      <c r="A821" s="71"/>
      <c r="B821" s="71"/>
      <c r="C821" s="71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 spans="1:26" ht="12.75" customHeight="1" x14ac:dyDescent="0.2">
      <c r="A822" s="71"/>
      <c r="B822" s="71"/>
      <c r="C822" s="71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 spans="1:26" ht="12.75" customHeight="1" x14ac:dyDescent="0.2">
      <c r="A823" s="71"/>
      <c r="B823" s="71"/>
      <c r="C823" s="71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 spans="1:26" ht="12.75" customHeight="1" x14ac:dyDescent="0.2">
      <c r="A824" s="71"/>
      <c r="B824" s="71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 spans="1:26" ht="12.75" customHeight="1" x14ac:dyDescent="0.2">
      <c r="A825" s="71"/>
      <c r="B825" s="71"/>
      <c r="C825" s="71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 spans="1:26" ht="12.75" customHeight="1" x14ac:dyDescent="0.2">
      <c r="A826" s="71"/>
      <c r="B826" s="71"/>
      <c r="C826" s="71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 spans="1:26" ht="12.75" customHeight="1" x14ac:dyDescent="0.2">
      <c r="A827" s="71"/>
      <c r="B827" s="71"/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 spans="1:26" ht="12.75" customHeight="1" x14ac:dyDescent="0.2">
      <c r="A828" s="71"/>
      <c r="B828" s="71"/>
      <c r="C828" s="71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 spans="1:26" ht="12.75" customHeight="1" x14ac:dyDescent="0.2">
      <c r="A829" s="71"/>
      <c r="B829" s="71"/>
      <c r="C829" s="71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 spans="1:26" ht="12.75" customHeight="1" x14ac:dyDescent="0.2">
      <c r="A830" s="71"/>
      <c r="B830" s="71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 spans="1:26" ht="12.75" customHeight="1" x14ac:dyDescent="0.2">
      <c r="A831" s="71"/>
      <c r="B831" s="71"/>
      <c r="C831" s="71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 spans="1:26" ht="12.75" customHeight="1" x14ac:dyDescent="0.2">
      <c r="A832" s="71"/>
      <c r="B832" s="71"/>
      <c r="C832" s="71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 spans="1:26" ht="12.75" customHeight="1" x14ac:dyDescent="0.2">
      <c r="A833" s="71"/>
      <c r="B833" s="71"/>
      <c r="C833" s="71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 spans="1:26" ht="12.75" customHeight="1" x14ac:dyDescent="0.2">
      <c r="A834" s="71"/>
      <c r="B834" s="71"/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 spans="1:26" ht="12.75" customHeight="1" x14ac:dyDescent="0.2">
      <c r="A835" s="71"/>
      <c r="B835" s="71"/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 spans="1:26" ht="12.75" customHeight="1" x14ac:dyDescent="0.2">
      <c r="A836" s="71"/>
      <c r="B836" s="71"/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 spans="1:26" ht="12.75" customHeight="1" x14ac:dyDescent="0.2">
      <c r="A837" s="71"/>
      <c r="B837" s="71"/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 spans="1:26" ht="12.75" customHeight="1" x14ac:dyDescent="0.2">
      <c r="A838" s="71"/>
      <c r="B838" s="71"/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 spans="1:26" ht="12.75" customHeight="1" x14ac:dyDescent="0.2">
      <c r="A839" s="71"/>
      <c r="B839" s="71"/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 spans="1:26" ht="12.75" customHeight="1" x14ac:dyDescent="0.2">
      <c r="A840" s="71"/>
      <c r="B840" s="71"/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 spans="1:26" ht="12.75" customHeight="1" x14ac:dyDescent="0.2">
      <c r="A841" s="71"/>
      <c r="B841" s="71"/>
      <c r="C841" s="71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 spans="1:26" ht="12.75" customHeight="1" x14ac:dyDescent="0.2">
      <c r="A842" s="71"/>
      <c r="B842" s="71"/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 spans="1:26" ht="12.75" customHeight="1" x14ac:dyDescent="0.2">
      <c r="A843" s="71"/>
      <c r="B843" s="71"/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 spans="1:26" ht="12.75" customHeight="1" x14ac:dyDescent="0.2">
      <c r="A844" s="71"/>
      <c r="B844" s="71"/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 spans="1:26" ht="12.75" customHeight="1" x14ac:dyDescent="0.2">
      <c r="A845" s="71"/>
      <c r="B845" s="71"/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 spans="1:26" ht="12.75" customHeight="1" x14ac:dyDescent="0.2">
      <c r="A846" s="71"/>
      <c r="B846" s="71"/>
      <c r="C846" s="71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 spans="1:26" ht="12.75" customHeight="1" x14ac:dyDescent="0.2">
      <c r="A847" s="71"/>
      <c r="B847" s="71"/>
      <c r="C847" s="71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 spans="1:26" ht="12.75" customHeight="1" x14ac:dyDescent="0.2">
      <c r="A848" s="71"/>
      <c r="B848" s="71"/>
      <c r="C848" s="71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 spans="1:26" ht="12.75" customHeight="1" x14ac:dyDescent="0.2">
      <c r="A849" s="71"/>
      <c r="B849" s="71"/>
      <c r="C849" s="71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 spans="1:26" ht="12.75" customHeight="1" x14ac:dyDescent="0.2">
      <c r="A850" s="71"/>
      <c r="B850" s="71"/>
      <c r="C850" s="71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 spans="1:26" ht="12.75" customHeight="1" x14ac:dyDescent="0.2">
      <c r="A851" s="71"/>
      <c r="B851" s="71"/>
      <c r="C851" s="71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 spans="1:26" ht="12.75" customHeight="1" x14ac:dyDescent="0.2">
      <c r="A852" s="71"/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 spans="1:26" ht="12.75" customHeight="1" x14ac:dyDescent="0.2">
      <c r="A853" s="71"/>
      <c r="B853" s="71"/>
      <c r="C853" s="71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 spans="1:26" ht="12.75" customHeight="1" x14ac:dyDescent="0.2">
      <c r="A854" s="71"/>
      <c r="B854" s="71"/>
      <c r="C854" s="71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 spans="1:26" ht="12.75" customHeight="1" x14ac:dyDescent="0.2">
      <c r="A855" s="71"/>
      <c r="B855" s="71"/>
      <c r="C855" s="71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 spans="1:26" ht="12.75" customHeight="1" x14ac:dyDescent="0.2">
      <c r="A856" s="71"/>
      <c r="B856" s="71"/>
      <c r="C856" s="71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 spans="1:26" ht="12.75" customHeight="1" x14ac:dyDescent="0.2">
      <c r="A857" s="71"/>
      <c r="B857" s="71"/>
      <c r="C857" s="71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 spans="1:26" ht="12.75" customHeight="1" x14ac:dyDescent="0.2">
      <c r="A858" s="71"/>
      <c r="B858" s="71"/>
      <c r="C858" s="71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 spans="1:26" ht="12.75" customHeight="1" x14ac:dyDescent="0.2">
      <c r="A859" s="71"/>
      <c r="B859" s="71"/>
      <c r="C859" s="71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 spans="1:26" ht="12.75" customHeight="1" x14ac:dyDescent="0.2">
      <c r="A860" s="71"/>
      <c r="B860" s="71"/>
      <c r="C860" s="71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 spans="1:26" ht="12.75" customHeight="1" x14ac:dyDescent="0.2">
      <c r="A861" s="71"/>
      <c r="B861" s="71"/>
      <c r="C861" s="71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 spans="1:26" ht="12.75" customHeight="1" x14ac:dyDescent="0.2">
      <c r="A862" s="71"/>
      <c r="B862" s="71"/>
      <c r="C862" s="71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 spans="1:26" ht="12.75" customHeight="1" x14ac:dyDescent="0.2">
      <c r="A863" s="71"/>
      <c r="B863" s="71"/>
      <c r="C863" s="71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 spans="1:26" ht="12.75" customHeight="1" x14ac:dyDescent="0.2">
      <c r="A864" s="71"/>
      <c r="B864" s="71"/>
      <c r="C864" s="71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 spans="1:26" ht="12.75" customHeight="1" x14ac:dyDescent="0.2">
      <c r="A865" s="71"/>
      <c r="B865" s="71"/>
      <c r="C865" s="71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 spans="1:26" ht="12.75" customHeight="1" x14ac:dyDescent="0.2">
      <c r="A866" s="71"/>
      <c r="B866" s="71"/>
      <c r="C866" s="71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 spans="1:26" ht="12.75" customHeight="1" x14ac:dyDescent="0.2">
      <c r="A867" s="71"/>
      <c r="B867" s="71"/>
      <c r="C867" s="71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 spans="1:26" ht="12.75" customHeight="1" x14ac:dyDescent="0.2">
      <c r="A868" s="71"/>
      <c r="B868" s="71"/>
      <c r="C868" s="71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 spans="1:26" ht="12.75" customHeight="1" x14ac:dyDescent="0.2">
      <c r="A869" s="71"/>
      <c r="B869" s="71"/>
      <c r="C869" s="71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 spans="1:26" ht="12.75" customHeight="1" x14ac:dyDescent="0.2">
      <c r="A870" s="71"/>
      <c r="B870" s="71"/>
      <c r="C870" s="71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 spans="1:26" ht="12.75" customHeight="1" x14ac:dyDescent="0.2">
      <c r="A871" s="71"/>
      <c r="B871" s="71"/>
      <c r="C871" s="71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 spans="1:26" ht="12.75" customHeight="1" x14ac:dyDescent="0.2">
      <c r="A872" s="71"/>
      <c r="B872" s="71"/>
      <c r="C872" s="71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spans="1:26" ht="12.75" customHeight="1" x14ac:dyDescent="0.2">
      <c r="A873" s="71"/>
      <c r="B873" s="71"/>
      <c r="C873" s="71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 spans="1:26" ht="12.75" customHeight="1" x14ac:dyDescent="0.2">
      <c r="A874" s="71"/>
      <c r="B874" s="71"/>
      <c r="C874" s="71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 spans="1:26" ht="12.75" customHeight="1" x14ac:dyDescent="0.2">
      <c r="A875" s="71"/>
      <c r="B875" s="71"/>
      <c r="C875" s="71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 spans="1:26" ht="12.75" customHeight="1" x14ac:dyDescent="0.2">
      <c r="A876" s="71"/>
      <c r="B876" s="71"/>
      <c r="C876" s="71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 spans="1:26" ht="12.75" customHeight="1" x14ac:dyDescent="0.2">
      <c r="A877" s="71"/>
      <c r="B877" s="71"/>
      <c r="C877" s="71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 spans="1:26" ht="12.75" customHeight="1" x14ac:dyDescent="0.2">
      <c r="A878" s="71"/>
      <c r="B878" s="71"/>
      <c r="C878" s="71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 spans="1:26" ht="12.75" customHeight="1" x14ac:dyDescent="0.2">
      <c r="A879" s="71"/>
      <c r="B879" s="71"/>
      <c r="C879" s="71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 spans="1:26" ht="12.75" customHeight="1" x14ac:dyDescent="0.2">
      <c r="A880" s="71"/>
      <c r="B880" s="71"/>
      <c r="C880" s="71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 spans="1:26" ht="12.75" customHeight="1" x14ac:dyDescent="0.2">
      <c r="A881" s="71"/>
      <c r="B881" s="71"/>
      <c r="C881" s="71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 spans="1:26" ht="12.75" customHeight="1" x14ac:dyDescent="0.2">
      <c r="A882" s="71"/>
      <c r="B882" s="71"/>
      <c r="C882" s="71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 spans="1:26" ht="12.75" customHeight="1" x14ac:dyDescent="0.2">
      <c r="A883" s="71"/>
      <c r="B883" s="71"/>
      <c r="C883" s="71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 spans="1:26" ht="12.75" customHeight="1" x14ac:dyDescent="0.2">
      <c r="A884" s="71"/>
      <c r="B884" s="71"/>
      <c r="C884" s="71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 spans="1:26" ht="12.75" customHeight="1" x14ac:dyDescent="0.2">
      <c r="A885" s="71"/>
      <c r="B885" s="71"/>
      <c r="C885" s="71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 spans="1:26" ht="12.75" customHeight="1" x14ac:dyDescent="0.2">
      <c r="A886" s="71"/>
      <c r="B886" s="71"/>
      <c r="C886" s="71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 spans="1:26" ht="12.75" customHeight="1" x14ac:dyDescent="0.2">
      <c r="A887" s="71"/>
      <c r="B887" s="71"/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 spans="1:26" ht="12.75" customHeight="1" x14ac:dyDescent="0.2">
      <c r="A888" s="71"/>
      <c r="B888" s="71"/>
      <c r="C888" s="71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 spans="1:26" ht="12.75" customHeight="1" x14ac:dyDescent="0.2">
      <c r="A889" s="71"/>
      <c r="B889" s="71"/>
      <c r="C889" s="71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 spans="1:26" ht="12.75" customHeight="1" x14ac:dyDescent="0.2">
      <c r="A890" s="71"/>
      <c r="B890" s="71"/>
      <c r="C890" s="71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 spans="1:26" ht="12.75" customHeight="1" x14ac:dyDescent="0.2">
      <c r="A891" s="71"/>
      <c r="B891" s="71"/>
      <c r="C891" s="71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 spans="1:26" ht="12.75" customHeight="1" x14ac:dyDescent="0.2">
      <c r="A892" s="71"/>
      <c r="B892" s="71"/>
      <c r="C892" s="71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 spans="1:26" ht="12.75" customHeight="1" x14ac:dyDescent="0.2">
      <c r="A893" s="71"/>
      <c r="B893" s="71"/>
      <c r="C893" s="71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 spans="1:26" ht="12.75" customHeight="1" x14ac:dyDescent="0.2">
      <c r="A894" s="71"/>
      <c r="B894" s="71"/>
      <c r="C894" s="71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 spans="1:26" ht="12.75" customHeight="1" x14ac:dyDescent="0.2">
      <c r="A895" s="71"/>
      <c r="B895" s="71"/>
      <c r="C895" s="71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 spans="1:26" ht="12.75" customHeight="1" x14ac:dyDescent="0.2">
      <c r="A896" s="71"/>
      <c r="B896" s="71"/>
      <c r="C896" s="71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 spans="1:26" ht="12.75" customHeight="1" x14ac:dyDescent="0.2">
      <c r="A897" s="71"/>
      <c r="B897" s="71"/>
      <c r="C897" s="71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 spans="1:26" ht="12.75" customHeight="1" x14ac:dyDescent="0.2">
      <c r="A898" s="71"/>
      <c r="B898" s="71"/>
      <c r="C898" s="71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 spans="1:26" ht="12.75" customHeight="1" x14ac:dyDescent="0.2">
      <c r="A899" s="71"/>
      <c r="B899" s="71"/>
      <c r="C899" s="71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 spans="1:26" ht="12.75" customHeight="1" x14ac:dyDescent="0.2">
      <c r="A900" s="71"/>
      <c r="B900" s="71"/>
      <c r="C900" s="71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 spans="1:26" ht="12.75" customHeight="1" x14ac:dyDescent="0.2">
      <c r="A901" s="71"/>
      <c r="B901" s="71"/>
      <c r="C901" s="71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 spans="1:26" ht="12.75" customHeight="1" x14ac:dyDescent="0.2">
      <c r="A902" s="71"/>
      <c r="B902" s="71"/>
      <c r="C902" s="71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 spans="1:26" ht="12.75" customHeight="1" x14ac:dyDescent="0.2">
      <c r="A903" s="71"/>
      <c r="B903" s="71"/>
      <c r="C903" s="71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  <row r="904" spans="1:26" ht="12.75" customHeight="1" x14ac:dyDescent="0.2">
      <c r="A904" s="71"/>
      <c r="B904" s="71"/>
      <c r="C904" s="71"/>
      <c r="D904" s="71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</row>
    <row r="905" spans="1:26" ht="12.75" customHeight="1" x14ac:dyDescent="0.2">
      <c r="A905" s="71"/>
      <c r="B905" s="71"/>
      <c r="C905" s="71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</row>
    <row r="906" spans="1:26" ht="12.75" customHeight="1" x14ac:dyDescent="0.2">
      <c r="A906" s="71"/>
      <c r="B906" s="71"/>
      <c r="C906" s="71"/>
      <c r="D906" s="71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</row>
    <row r="907" spans="1:26" ht="12.75" customHeight="1" x14ac:dyDescent="0.2">
      <c r="A907" s="71"/>
      <c r="B907" s="71"/>
      <c r="C907" s="71"/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</row>
    <row r="908" spans="1:26" ht="12.75" customHeight="1" x14ac:dyDescent="0.2">
      <c r="A908" s="71"/>
      <c r="B908" s="71"/>
      <c r="C908" s="71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</row>
    <row r="909" spans="1:26" ht="12.75" customHeight="1" x14ac:dyDescent="0.2">
      <c r="A909" s="71"/>
      <c r="B909" s="71"/>
      <c r="C909" s="71"/>
      <c r="D909" s="71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</row>
    <row r="910" spans="1:26" ht="12.75" customHeight="1" x14ac:dyDescent="0.2">
      <c r="A910" s="71"/>
      <c r="B910" s="71"/>
      <c r="C910" s="71"/>
      <c r="D910" s="71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</row>
    <row r="911" spans="1:26" ht="12.75" customHeight="1" x14ac:dyDescent="0.2">
      <c r="A911" s="71"/>
      <c r="B911" s="71"/>
      <c r="C911" s="71"/>
      <c r="D911" s="71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</row>
    <row r="912" spans="1:26" ht="12.75" customHeight="1" x14ac:dyDescent="0.2">
      <c r="A912" s="71"/>
      <c r="B912" s="71"/>
      <c r="C912" s="71"/>
      <c r="D912" s="71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</row>
    <row r="913" spans="1:26" ht="12.75" customHeight="1" x14ac:dyDescent="0.2">
      <c r="A913" s="71"/>
      <c r="B913" s="71"/>
      <c r="C913" s="71"/>
      <c r="D913" s="71"/>
      <c r="E913" s="71"/>
      <c r="F913" s="71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</row>
    <row r="914" spans="1:26" ht="12.75" customHeight="1" x14ac:dyDescent="0.2">
      <c r="A914" s="71"/>
      <c r="B914" s="71"/>
      <c r="C914" s="71"/>
      <c r="D914" s="71"/>
      <c r="E914" s="71"/>
      <c r="F914" s="71"/>
      <c r="G914" s="71"/>
      <c r="H914" s="71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  <c r="Z914" s="71"/>
    </row>
    <row r="915" spans="1:26" ht="12.75" customHeight="1" x14ac:dyDescent="0.2">
      <c r="A915" s="71"/>
      <c r="B915" s="71"/>
      <c r="C915" s="71"/>
      <c r="D915" s="71"/>
      <c r="E915" s="71"/>
      <c r="F915" s="71"/>
      <c r="G915" s="71"/>
      <c r="H915" s="71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  <c r="Z915" s="71"/>
    </row>
    <row r="916" spans="1:26" ht="12.75" customHeight="1" x14ac:dyDescent="0.2">
      <c r="A916" s="71"/>
      <c r="B916" s="71"/>
      <c r="C916" s="71"/>
      <c r="D916" s="71"/>
      <c r="E916" s="71"/>
      <c r="F916" s="71"/>
      <c r="G916" s="71"/>
      <c r="H916" s="71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  <c r="Z916" s="71"/>
    </row>
    <row r="917" spans="1:26" ht="12.75" customHeight="1" x14ac:dyDescent="0.2">
      <c r="A917" s="71"/>
      <c r="B917" s="71"/>
      <c r="C917" s="71"/>
      <c r="D917" s="71"/>
      <c r="E917" s="71"/>
      <c r="F917" s="71"/>
      <c r="G917" s="71"/>
      <c r="H917" s="71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  <c r="Z917" s="71"/>
    </row>
    <row r="918" spans="1:26" ht="12.75" customHeight="1" x14ac:dyDescent="0.2">
      <c r="A918" s="71"/>
      <c r="B918" s="71"/>
      <c r="C918" s="71"/>
      <c r="D918" s="71"/>
      <c r="E918" s="71"/>
      <c r="F918" s="71"/>
      <c r="G918" s="71"/>
      <c r="H918" s="71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  <c r="Z918" s="71"/>
    </row>
    <row r="919" spans="1:26" ht="12.75" customHeight="1" x14ac:dyDescent="0.2">
      <c r="A919" s="71"/>
      <c r="B919" s="71"/>
      <c r="C919" s="71"/>
      <c r="D919" s="71"/>
      <c r="E919" s="71"/>
      <c r="F919" s="71"/>
      <c r="G919" s="71"/>
      <c r="H919" s="71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  <c r="Z919" s="71"/>
    </row>
    <row r="920" spans="1:26" ht="12.75" customHeight="1" x14ac:dyDescent="0.2">
      <c r="A920" s="71"/>
      <c r="B920" s="71"/>
      <c r="C920" s="71"/>
      <c r="D920" s="71"/>
      <c r="E920" s="71"/>
      <c r="F920" s="71"/>
      <c r="G920" s="71"/>
      <c r="H920" s="71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  <c r="Z920" s="71"/>
    </row>
    <row r="921" spans="1:26" ht="12.75" customHeight="1" x14ac:dyDescent="0.2">
      <c r="A921" s="71"/>
      <c r="B921" s="71"/>
      <c r="C921" s="71"/>
      <c r="D921" s="71"/>
      <c r="E921" s="71"/>
      <c r="F921" s="71"/>
      <c r="G921" s="71"/>
      <c r="H921" s="71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  <c r="Z921" s="71"/>
    </row>
    <row r="922" spans="1:26" ht="12.75" customHeight="1" x14ac:dyDescent="0.2">
      <c r="A922" s="71"/>
      <c r="B922" s="71"/>
      <c r="C922" s="71"/>
      <c r="D922" s="71"/>
      <c r="E922" s="71"/>
      <c r="F922" s="71"/>
      <c r="G922" s="71"/>
      <c r="H922" s="71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  <c r="Z922" s="71"/>
    </row>
    <row r="923" spans="1:26" ht="12.75" customHeight="1" x14ac:dyDescent="0.2">
      <c r="A923" s="71"/>
      <c r="B923" s="71"/>
      <c r="C923" s="71"/>
      <c r="D923" s="71"/>
      <c r="E923" s="71"/>
      <c r="F923" s="71"/>
      <c r="G923" s="71"/>
      <c r="H923" s="71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  <c r="Z923" s="71"/>
    </row>
    <row r="924" spans="1:26" ht="12.75" customHeight="1" x14ac:dyDescent="0.2">
      <c r="A924" s="71"/>
      <c r="B924" s="71"/>
      <c r="C924" s="71"/>
      <c r="D924" s="71"/>
      <c r="E924" s="71"/>
      <c r="F924" s="71"/>
      <c r="G924" s="71"/>
      <c r="H924" s="71"/>
      <c r="I924" s="71"/>
      <c r="J924" s="71"/>
      <c r="K924" s="71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  <c r="Y924" s="71"/>
      <c r="Z924" s="71"/>
    </row>
    <row r="925" spans="1:26" ht="12.75" customHeight="1" x14ac:dyDescent="0.2">
      <c r="A925" s="71"/>
      <c r="B925" s="71"/>
      <c r="C925" s="71"/>
      <c r="D925" s="71"/>
      <c r="E925" s="71"/>
      <c r="F925" s="71"/>
      <c r="G925" s="71"/>
      <c r="H925" s="71"/>
      <c r="I925" s="71"/>
      <c r="J925" s="71"/>
      <c r="K925" s="71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  <c r="Y925" s="71"/>
      <c r="Z925" s="71"/>
    </row>
    <row r="926" spans="1:26" ht="12.75" customHeight="1" x14ac:dyDescent="0.2">
      <c r="A926" s="71"/>
      <c r="B926" s="71"/>
      <c r="C926" s="71"/>
      <c r="D926" s="71"/>
      <c r="E926" s="71"/>
      <c r="F926" s="71"/>
      <c r="G926" s="71"/>
      <c r="H926" s="71"/>
      <c r="I926" s="71"/>
      <c r="J926" s="71"/>
      <c r="K926" s="71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  <c r="Y926" s="71"/>
      <c r="Z926" s="71"/>
    </row>
    <row r="927" spans="1:26" ht="12.75" customHeight="1" x14ac:dyDescent="0.2">
      <c r="A927" s="71"/>
      <c r="B927" s="71"/>
      <c r="C927" s="71"/>
      <c r="D927" s="71"/>
      <c r="E927" s="71"/>
      <c r="F927" s="71"/>
      <c r="G927" s="71"/>
      <c r="H927" s="71"/>
      <c r="I927" s="71"/>
      <c r="J927" s="71"/>
      <c r="K927" s="71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  <c r="Y927" s="71"/>
      <c r="Z927" s="71"/>
    </row>
    <row r="928" spans="1:26" ht="12.75" customHeight="1" x14ac:dyDescent="0.2">
      <c r="A928" s="71"/>
      <c r="B928" s="71"/>
      <c r="C928" s="71"/>
      <c r="D928" s="71"/>
      <c r="E928" s="71"/>
      <c r="F928" s="71"/>
      <c r="G928" s="71"/>
      <c r="H928" s="71"/>
      <c r="I928" s="71"/>
      <c r="J928" s="71"/>
      <c r="K928" s="71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  <c r="Y928" s="71"/>
      <c r="Z928" s="71"/>
    </row>
    <row r="929" spans="1:26" ht="12.75" customHeight="1" x14ac:dyDescent="0.2">
      <c r="A929" s="71"/>
      <c r="B929" s="71"/>
      <c r="C929" s="71"/>
      <c r="D929" s="71"/>
      <c r="E929" s="71"/>
      <c r="F929" s="71"/>
      <c r="G929" s="71"/>
      <c r="H929" s="71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  <c r="Y929" s="71"/>
      <c r="Z929" s="71"/>
    </row>
    <row r="930" spans="1:26" ht="12.75" customHeight="1" x14ac:dyDescent="0.2">
      <c r="A930" s="71"/>
      <c r="B930" s="71"/>
      <c r="C930" s="71"/>
      <c r="D930" s="71"/>
      <c r="E930" s="71"/>
      <c r="F930" s="71"/>
      <c r="G930" s="71"/>
      <c r="H930" s="71"/>
      <c r="I930" s="71"/>
      <c r="J930" s="71"/>
      <c r="K930" s="71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1"/>
      <c r="X930" s="71"/>
      <c r="Y930" s="71"/>
      <c r="Z930" s="71"/>
    </row>
    <row r="931" spans="1:26" ht="12.75" customHeight="1" x14ac:dyDescent="0.2">
      <c r="A931" s="71"/>
      <c r="B931" s="71"/>
      <c r="C931" s="71"/>
      <c r="D931" s="71"/>
      <c r="E931" s="71"/>
      <c r="F931" s="71"/>
      <c r="G931" s="71"/>
      <c r="H931" s="71"/>
      <c r="I931" s="71"/>
      <c r="J931" s="71"/>
      <c r="K931" s="71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1"/>
      <c r="X931" s="71"/>
      <c r="Y931" s="71"/>
      <c r="Z931" s="71"/>
    </row>
    <row r="932" spans="1:26" ht="12.75" customHeight="1" x14ac:dyDescent="0.2">
      <c r="A932" s="71"/>
      <c r="B932" s="71"/>
      <c r="C932" s="71"/>
      <c r="D932" s="71"/>
      <c r="E932" s="71"/>
      <c r="F932" s="71"/>
      <c r="G932" s="71"/>
      <c r="H932" s="71"/>
      <c r="I932" s="71"/>
      <c r="J932" s="71"/>
      <c r="K932" s="71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1"/>
      <c r="X932" s="71"/>
      <c r="Y932" s="71"/>
      <c r="Z932" s="71"/>
    </row>
    <row r="933" spans="1:26" ht="12.75" customHeight="1" x14ac:dyDescent="0.2">
      <c r="A933" s="71"/>
      <c r="B933" s="71"/>
      <c r="C933" s="71"/>
      <c r="D933" s="71"/>
      <c r="E933" s="71"/>
      <c r="F933" s="71"/>
      <c r="G933" s="71"/>
      <c r="H933" s="71"/>
      <c r="I933" s="71"/>
      <c r="J933" s="71"/>
      <c r="K933" s="71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1"/>
      <c r="X933" s="71"/>
      <c r="Y933" s="71"/>
      <c r="Z933" s="71"/>
    </row>
    <row r="934" spans="1:26" ht="12.75" customHeight="1" x14ac:dyDescent="0.2">
      <c r="A934" s="71"/>
      <c r="B934" s="71"/>
      <c r="C934" s="71"/>
      <c r="D934" s="71"/>
      <c r="E934" s="71"/>
      <c r="F934" s="71"/>
      <c r="G934" s="71"/>
      <c r="H934" s="71"/>
      <c r="I934" s="71"/>
      <c r="J934" s="71"/>
      <c r="K934" s="71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1"/>
      <c r="X934" s="71"/>
      <c r="Y934" s="71"/>
      <c r="Z934" s="71"/>
    </row>
    <row r="935" spans="1:26" ht="12.75" customHeight="1" x14ac:dyDescent="0.2">
      <c r="A935" s="71"/>
      <c r="B935" s="71"/>
      <c r="C935" s="71"/>
      <c r="D935" s="71"/>
      <c r="E935" s="71"/>
      <c r="F935" s="71"/>
      <c r="G935" s="71"/>
      <c r="H935" s="71"/>
      <c r="I935" s="71"/>
      <c r="J935" s="71"/>
      <c r="K935" s="71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1"/>
      <c r="X935" s="71"/>
      <c r="Y935" s="71"/>
      <c r="Z935" s="71"/>
    </row>
    <row r="936" spans="1:26" ht="12.75" customHeight="1" x14ac:dyDescent="0.2">
      <c r="A936" s="71"/>
      <c r="B936" s="71"/>
      <c r="C936" s="71"/>
      <c r="D936" s="71"/>
      <c r="E936" s="71"/>
      <c r="F936" s="71"/>
      <c r="G936" s="71"/>
      <c r="H936" s="71"/>
      <c r="I936" s="71"/>
      <c r="J936" s="71"/>
      <c r="K936" s="71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  <c r="Y936" s="71"/>
      <c r="Z936" s="71"/>
    </row>
    <row r="937" spans="1:26" ht="12.75" customHeight="1" x14ac:dyDescent="0.2">
      <c r="A937" s="71"/>
      <c r="B937" s="71"/>
      <c r="C937" s="71"/>
      <c r="D937" s="71"/>
      <c r="E937" s="71"/>
      <c r="F937" s="71"/>
      <c r="G937" s="71"/>
      <c r="H937" s="71"/>
      <c r="I937" s="71"/>
      <c r="J937" s="71"/>
      <c r="K937" s="71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1"/>
      <c r="X937" s="71"/>
      <c r="Y937" s="71"/>
      <c r="Z937" s="71"/>
    </row>
    <row r="938" spans="1:26" ht="12.75" customHeight="1" x14ac:dyDescent="0.2">
      <c r="A938" s="71"/>
      <c r="B938" s="71"/>
      <c r="C938" s="71"/>
      <c r="D938" s="71"/>
      <c r="E938" s="71"/>
      <c r="F938" s="71"/>
      <c r="G938" s="71"/>
      <c r="H938" s="71"/>
      <c r="I938" s="71"/>
      <c r="J938" s="71"/>
      <c r="K938" s="71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1"/>
      <c r="X938" s="71"/>
      <c r="Y938" s="71"/>
      <c r="Z938" s="71"/>
    </row>
    <row r="939" spans="1:26" ht="12.75" customHeight="1" x14ac:dyDescent="0.2">
      <c r="A939" s="71"/>
      <c r="B939" s="71"/>
      <c r="C939" s="71"/>
      <c r="D939" s="71"/>
      <c r="E939" s="71"/>
      <c r="F939" s="71"/>
      <c r="G939" s="71"/>
      <c r="H939" s="71"/>
      <c r="I939" s="71"/>
      <c r="J939" s="71"/>
      <c r="K939" s="71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1"/>
      <c r="X939" s="71"/>
      <c r="Y939" s="71"/>
      <c r="Z939" s="71"/>
    </row>
    <row r="940" spans="1:26" ht="12.75" customHeight="1" x14ac:dyDescent="0.2">
      <c r="A940" s="71"/>
      <c r="B940" s="71"/>
      <c r="C940" s="71"/>
      <c r="D940" s="71"/>
      <c r="E940" s="71"/>
      <c r="F940" s="71"/>
      <c r="G940" s="71"/>
      <c r="H940" s="71"/>
      <c r="I940" s="71"/>
      <c r="J940" s="71"/>
      <c r="K940" s="71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1"/>
      <c r="X940" s="71"/>
      <c r="Y940" s="71"/>
      <c r="Z940" s="71"/>
    </row>
    <row r="941" spans="1:26" ht="12.75" customHeight="1" x14ac:dyDescent="0.2">
      <c r="A941" s="71"/>
      <c r="B941" s="71"/>
      <c r="C941" s="71"/>
      <c r="D941" s="71"/>
      <c r="E941" s="71"/>
      <c r="F941" s="71"/>
      <c r="G941" s="71"/>
      <c r="H941" s="71"/>
      <c r="I941" s="71"/>
      <c r="J941" s="71"/>
      <c r="K941" s="71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1"/>
      <c r="X941" s="71"/>
      <c r="Y941" s="71"/>
      <c r="Z941" s="71"/>
    </row>
    <row r="942" spans="1:26" ht="12.75" customHeight="1" x14ac:dyDescent="0.2">
      <c r="A942" s="71"/>
      <c r="B942" s="71"/>
      <c r="C942" s="71"/>
      <c r="D942" s="71"/>
      <c r="E942" s="71"/>
      <c r="F942" s="71"/>
      <c r="G942" s="71"/>
      <c r="H942" s="71"/>
      <c r="I942" s="71"/>
      <c r="J942" s="71"/>
      <c r="K942" s="71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1"/>
      <c r="X942" s="71"/>
      <c r="Y942" s="71"/>
      <c r="Z942" s="71"/>
    </row>
    <row r="943" spans="1:26" ht="12.75" customHeight="1" x14ac:dyDescent="0.2">
      <c r="A943" s="71"/>
      <c r="B943" s="71"/>
      <c r="C943" s="71"/>
      <c r="D943" s="71"/>
      <c r="E943" s="71"/>
      <c r="F943" s="71"/>
      <c r="G943" s="71"/>
      <c r="H943" s="71"/>
      <c r="I943" s="71"/>
      <c r="J943" s="71"/>
      <c r="K943" s="71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1"/>
      <c r="X943" s="71"/>
      <c r="Y943" s="71"/>
      <c r="Z943" s="71"/>
    </row>
    <row r="944" spans="1:26" ht="12.75" customHeight="1" x14ac:dyDescent="0.2">
      <c r="A944" s="71"/>
      <c r="B944" s="71"/>
      <c r="C944" s="71"/>
      <c r="D944" s="71"/>
      <c r="E944" s="71"/>
      <c r="F944" s="71"/>
      <c r="G944" s="71"/>
      <c r="H944" s="71"/>
      <c r="I944" s="71"/>
      <c r="J944" s="71"/>
      <c r="K944" s="71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1"/>
      <c r="X944" s="71"/>
      <c r="Y944" s="71"/>
      <c r="Z944" s="71"/>
    </row>
    <row r="945" spans="1:26" ht="12.75" customHeight="1" x14ac:dyDescent="0.2">
      <c r="A945" s="71"/>
      <c r="B945" s="71"/>
      <c r="C945" s="71"/>
      <c r="D945" s="71"/>
      <c r="E945" s="71"/>
      <c r="F945" s="71"/>
      <c r="G945" s="71"/>
      <c r="H945" s="71"/>
      <c r="I945" s="71"/>
      <c r="J945" s="71"/>
      <c r="K945" s="71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1"/>
      <c r="X945" s="71"/>
      <c r="Y945" s="71"/>
      <c r="Z945" s="71"/>
    </row>
    <row r="946" spans="1:26" ht="12.75" customHeight="1" x14ac:dyDescent="0.2">
      <c r="A946" s="71"/>
      <c r="B946" s="71"/>
      <c r="C946" s="71"/>
      <c r="D946" s="71"/>
      <c r="E946" s="71"/>
      <c r="F946" s="71"/>
      <c r="G946" s="71"/>
      <c r="H946" s="71"/>
      <c r="I946" s="71"/>
      <c r="J946" s="71"/>
      <c r="K946" s="71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1"/>
      <c r="X946" s="71"/>
      <c r="Y946" s="71"/>
      <c r="Z946" s="71"/>
    </row>
    <row r="947" spans="1:26" ht="12.75" customHeight="1" x14ac:dyDescent="0.2">
      <c r="A947" s="71"/>
      <c r="B947" s="71"/>
      <c r="C947" s="71"/>
      <c r="D947" s="71"/>
      <c r="E947" s="71"/>
      <c r="F947" s="71"/>
      <c r="G947" s="71"/>
      <c r="H947" s="71"/>
      <c r="I947" s="71"/>
      <c r="J947" s="71"/>
      <c r="K947" s="71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1"/>
      <c r="X947" s="71"/>
      <c r="Y947" s="71"/>
      <c r="Z947" s="71"/>
    </row>
    <row r="948" spans="1:26" ht="12.75" customHeight="1" x14ac:dyDescent="0.2">
      <c r="A948" s="71"/>
      <c r="B948" s="71"/>
      <c r="C948" s="71"/>
      <c r="D948" s="71"/>
      <c r="E948" s="71"/>
      <c r="F948" s="71"/>
      <c r="G948" s="71"/>
      <c r="H948" s="71"/>
      <c r="I948" s="71"/>
      <c r="J948" s="71"/>
      <c r="K948" s="71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1"/>
      <c r="X948" s="71"/>
      <c r="Y948" s="71"/>
      <c r="Z948" s="71"/>
    </row>
    <row r="949" spans="1:26" ht="12.75" customHeight="1" x14ac:dyDescent="0.2">
      <c r="A949" s="71"/>
      <c r="B949" s="71"/>
      <c r="C949" s="71"/>
      <c r="D949" s="71"/>
      <c r="E949" s="71"/>
      <c r="F949" s="71"/>
      <c r="G949" s="71"/>
      <c r="H949" s="71"/>
      <c r="I949" s="71"/>
      <c r="J949" s="71"/>
      <c r="K949" s="71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1"/>
      <c r="X949" s="71"/>
      <c r="Y949" s="71"/>
      <c r="Z949" s="71"/>
    </row>
    <row r="950" spans="1:26" ht="12.75" customHeight="1" x14ac:dyDescent="0.2">
      <c r="A950" s="71"/>
      <c r="B950" s="71"/>
      <c r="C950" s="71"/>
      <c r="D950" s="71"/>
      <c r="E950" s="71"/>
      <c r="F950" s="71"/>
      <c r="G950" s="71"/>
      <c r="H950" s="71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  <c r="Y950" s="71"/>
      <c r="Z950" s="71"/>
    </row>
    <row r="951" spans="1:26" ht="12.75" customHeight="1" x14ac:dyDescent="0.2">
      <c r="A951" s="71"/>
      <c r="B951" s="71"/>
      <c r="C951" s="71"/>
      <c r="D951" s="71"/>
      <c r="E951" s="71"/>
      <c r="F951" s="71"/>
      <c r="G951" s="71"/>
      <c r="H951" s="71"/>
      <c r="I951" s="71"/>
      <c r="J951" s="71"/>
      <c r="K951" s="71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1"/>
      <c r="X951" s="71"/>
      <c r="Y951" s="71"/>
      <c r="Z951" s="71"/>
    </row>
    <row r="952" spans="1:26" ht="12.75" customHeight="1" x14ac:dyDescent="0.2">
      <c r="A952" s="71"/>
      <c r="B952" s="71"/>
      <c r="C952" s="71"/>
      <c r="D952" s="71"/>
      <c r="E952" s="71"/>
      <c r="F952" s="71"/>
      <c r="G952" s="71"/>
      <c r="H952" s="71"/>
      <c r="I952" s="71"/>
      <c r="J952" s="71"/>
      <c r="K952" s="71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1"/>
      <c r="X952" s="71"/>
      <c r="Y952" s="71"/>
      <c r="Z952" s="71"/>
    </row>
    <row r="953" spans="1:26" ht="12.75" customHeight="1" x14ac:dyDescent="0.2">
      <c r="A953" s="71"/>
      <c r="B953" s="71"/>
      <c r="C953" s="71"/>
      <c r="D953" s="71"/>
      <c r="E953" s="71"/>
      <c r="F953" s="71"/>
      <c r="G953" s="71"/>
      <c r="H953" s="71"/>
      <c r="I953" s="71"/>
      <c r="J953" s="71"/>
      <c r="K953" s="71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1"/>
      <c r="X953" s="71"/>
      <c r="Y953" s="71"/>
      <c r="Z953" s="71"/>
    </row>
    <row r="954" spans="1:26" ht="12.75" customHeight="1" x14ac:dyDescent="0.2">
      <c r="A954" s="71"/>
      <c r="B954" s="71"/>
      <c r="C954" s="71"/>
      <c r="D954" s="71"/>
      <c r="E954" s="71"/>
      <c r="F954" s="71"/>
      <c r="G954" s="71"/>
      <c r="H954" s="71"/>
      <c r="I954" s="71"/>
      <c r="J954" s="71"/>
      <c r="K954" s="71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1"/>
      <c r="X954" s="71"/>
      <c r="Y954" s="71"/>
      <c r="Z954" s="71"/>
    </row>
    <row r="955" spans="1:26" ht="12.75" customHeight="1" x14ac:dyDescent="0.2">
      <c r="A955" s="71"/>
      <c r="B955" s="71"/>
      <c r="C955" s="71"/>
      <c r="D955" s="71"/>
      <c r="E955" s="71"/>
      <c r="F955" s="71"/>
      <c r="G955" s="71"/>
      <c r="H955" s="71"/>
      <c r="I955" s="71"/>
      <c r="J955" s="71"/>
      <c r="K955" s="71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1"/>
      <c r="X955" s="71"/>
      <c r="Y955" s="71"/>
      <c r="Z955" s="71"/>
    </row>
    <row r="956" spans="1:26" ht="12.75" customHeight="1" x14ac:dyDescent="0.2">
      <c r="A956" s="71"/>
      <c r="B956" s="71"/>
      <c r="C956" s="71"/>
      <c r="D956" s="71"/>
      <c r="E956" s="71"/>
      <c r="F956" s="71"/>
      <c r="G956" s="71"/>
      <c r="H956" s="71"/>
      <c r="I956" s="71"/>
      <c r="J956" s="71"/>
      <c r="K956" s="71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1"/>
      <c r="X956" s="71"/>
      <c r="Y956" s="71"/>
      <c r="Z956" s="71"/>
    </row>
    <row r="957" spans="1:26" ht="12.75" customHeight="1" x14ac:dyDescent="0.2">
      <c r="A957" s="71"/>
      <c r="B957" s="71"/>
      <c r="C957" s="71"/>
      <c r="D957" s="71"/>
      <c r="E957" s="71"/>
      <c r="F957" s="71"/>
      <c r="G957" s="71"/>
      <c r="H957" s="71"/>
      <c r="I957" s="71"/>
      <c r="J957" s="71"/>
      <c r="K957" s="71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1"/>
      <c r="X957" s="71"/>
      <c r="Y957" s="71"/>
      <c r="Z957" s="71"/>
    </row>
    <row r="958" spans="1:26" ht="12.75" customHeight="1" x14ac:dyDescent="0.2">
      <c r="A958" s="71"/>
      <c r="B958" s="71"/>
      <c r="C958" s="71"/>
      <c r="D958" s="71"/>
      <c r="E958" s="71"/>
      <c r="F958" s="71"/>
      <c r="G958" s="71"/>
      <c r="H958" s="71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1"/>
      <c r="X958" s="71"/>
      <c r="Y958" s="71"/>
      <c r="Z958" s="71"/>
    </row>
    <row r="959" spans="1:26" ht="12.75" customHeight="1" x14ac:dyDescent="0.2">
      <c r="A959" s="71"/>
      <c r="B959" s="71"/>
      <c r="C959" s="71"/>
      <c r="D959" s="71"/>
      <c r="E959" s="71"/>
      <c r="F959" s="71"/>
      <c r="G959" s="71"/>
      <c r="H959" s="71"/>
      <c r="I959" s="71"/>
      <c r="J959" s="71"/>
      <c r="K959" s="71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1"/>
      <c r="X959" s="71"/>
      <c r="Y959" s="71"/>
      <c r="Z959" s="71"/>
    </row>
    <row r="960" spans="1:26" ht="12.75" customHeight="1" x14ac:dyDescent="0.2">
      <c r="A960" s="71"/>
      <c r="B960" s="71"/>
      <c r="C960" s="71"/>
      <c r="D960" s="71"/>
      <c r="E960" s="71"/>
      <c r="F960" s="71"/>
      <c r="G960" s="71"/>
      <c r="H960" s="71"/>
      <c r="I960" s="71"/>
      <c r="J960" s="71"/>
      <c r="K960" s="71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1"/>
      <c r="X960" s="71"/>
      <c r="Y960" s="71"/>
      <c r="Z960" s="71"/>
    </row>
    <row r="961" spans="1:26" ht="12.75" customHeight="1" x14ac:dyDescent="0.2">
      <c r="A961" s="71"/>
      <c r="B961" s="71"/>
      <c r="C961" s="71"/>
      <c r="D961" s="71"/>
      <c r="E961" s="71"/>
      <c r="F961" s="71"/>
      <c r="G961" s="71"/>
      <c r="H961" s="71"/>
      <c r="I961" s="71"/>
      <c r="J961" s="71"/>
      <c r="K961" s="71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1"/>
      <c r="X961" s="71"/>
      <c r="Y961" s="71"/>
      <c r="Z961" s="71"/>
    </row>
    <row r="962" spans="1:26" ht="12.75" customHeight="1" x14ac:dyDescent="0.2">
      <c r="A962" s="71"/>
      <c r="B962" s="71"/>
      <c r="C962" s="71"/>
      <c r="D962" s="71"/>
      <c r="E962" s="71"/>
      <c r="F962" s="71"/>
      <c r="G962" s="71"/>
      <c r="H962" s="71"/>
      <c r="I962" s="71"/>
      <c r="J962" s="71"/>
      <c r="K962" s="71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1"/>
      <c r="X962" s="71"/>
      <c r="Y962" s="71"/>
      <c r="Z962" s="71"/>
    </row>
    <row r="963" spans="1:26" ht="12.75" customHeight="1" x14ac:dyDescent="0.2">
      <c r="A963" s="71"/>
      <c r="B963" s="71"/>
      <c r="C963" s="71"/>
      <c r="D963" s="71"/>
      <c r="E963" s="71"/>
      <c r="F963" s="71"/>
      <c r="G963" s="71"/>
      <c r="H963" s="71"/>
      <c r="I963" s="71"/>
      <c r="J963" s="71"/>
      <c r="K963" s="71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1"/>
      <c r="X963" s="71"/>
      <c r="Y963" s="71"/>
      <c r="Z963" s="71"/>
    </row>
    <row r="964" spans="1:26" ht="12.75" customHeight="1" x14ac:dyDescent="0.2">
      <c r="A964" s="71"/>
      <c r="B964" s="71"/>
      <c r="C964" s="71"/>
      <c r="D964" s="71"/>
      <c r="E964" s="71"/>
      <c r="F964" s="71"/>
      <c r="G964" s="71"/>
      <c r="H964" s="71"/>
      <c r="I964" s="71"/>
      <c r="J964" s="71"/>
      <c r="K964" s="71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1"/>
      <c r="X964" s="71"/>
      <c r="Y964" s="71"/>
      <c r="Z964" s="71"/>
    </row>
    <row r="965" spans="1:26" ht="12.75" customHeight="1" x14ac:dyDescent="0.2">
      <c r="A965" s="71"/>
      <c r="B965" s="71"/>
      <c r="C965" s="71"/>
      <c r="D965" s="71"/>
      <c r="E965" s="71"/>
      <c r="F965" s="71"/>
      <c r="G965" s="71"/>
      <c r="H965" s="71"/>
      <c r="I965" s="71"/>
      <c r="J965" s="71"/>
      <c r="K965" s="71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1"/>
      <c r="X965" s="71"/>
      <c r="Y965" s="71"/>
      <c r="Z965" s="71"/>
    </row>
    <row r="966" spans="1:26" ht="12.75" customHeight="1" x14ac:dyDescent="0.2">
      <c r="A966" s="71"/>
      <c r="B966" s="71"/>
      <c r="C966" s="71"/>
      <c r="D966" s="71"/>
      <c r="E966" s="71"/>
      <c r="F966" s="71"/>
      <c r="G966" s="71"/>
      <c r="H966" s="71"/>
      <c r="I966" s="71"/>
      <c r="J966" s="71"/>
      <c r="K966" s="71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1"/>
      <c r="X966" s="71"/>
      <c r="Y966" s="71"/>
      <c r="Z966" s="71"/>
    </row>
    <row r="967" spans="1:26" ht="12.75" customHeight="1" x14ac:dyDescent="0.2">
      <c r="A967" s="71"/>
      <c r="B967" s="71"/>
      <c r="C967" s="71"/>
      <c r="D967" s="71"/>
      <c r="E967" s="71"/>
      <c r="F967" s="71"/>
      <c r="G967" s="71"/>
      <c r="H967" s="71"/>
      <c r="I967" s="71"/>
      <c r="J967" s="71"/>
      <c r="K967" s="71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  <c r="Y967" s="71"/>
      <c r="Z967" s="71"/>
    </row>
    <row r="968" spans="1:26" ht="12.75" customHeight="1" x14ac:dyDescent="0.2">
      <c r="A968" s="71"/>
      <c r="B968" s="71"/>
      <c r="C968" s="71"/>
      <c r="D968" s="71"/>
      <c r="E968" s="71"/>
      <c r="F968" s="71"/>
      <c r="G968" s="71"/>
      <c r="H968" s="71"/>
      <c r="I968" s="71"/>
      <c r="J968" s="71"/>
      <c r="K968" s="71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  <c r="Y968" s="71"/>
      <c r="Z968" s="71"/>
    </row>
    <row r="969" spans="1:26" ht="12.75" customHeight="1" x14ac:dyDescent="0.2">
      <c r="A969" s="71"/>
      <c r="B969" s="71"/>
      <c r="C969" s="71"/>
      <c r="D969" s="71"/>
      <c r="E969" s="71"/>
      <c r="F969" s="71"/>
      <c r="G969" s="71"/>
      <c r="H969" s="71"/>
      <c r="I969" s="71"/>
      <c r="J969" s="71"/>
      <c r="K969" s="71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1"/>
      <c r="X969" s="71"/>
      <c r="Y969" s="71"/>
      <c r="Z969" s="71"/>
    </row>
    <row r="970" spans="1:26" ht="12.75" customHeight="1" x14ac:dyDescent="0.2">
      <c r="A970" s="71"/>
      <c r="B970" s="71"/>
      <c r="C970" s="71"/>
      <c r="D970" s="71"/>
      <c r="E970" s="71"/>
      <c r="F970" s="71"/>
      <c r="G970" s="71"/>
      <c r="H970" s="71"/>
      <c r="I970" s="71"/>
      <c r="J970" s="71"/>
      <c r="K970" s="71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1"/>
      <c r="X970" s="71"/>
      <c r="Y970" s="71"/>
      <c r="Z970" s="71"/>
    </row>
    <row r="971" spans="1:26" ht="12.75" customHeight="1" x14ac:dyDescent="0.2">
      <c r="A971" s="71"/>
      <c r="B971" s="71"/>
      <c r="C971" s="71"/>
      <c r="D971" s="71"/>
      <c r="E971" s="71"/>
      <c r="F971" s="71"/>
      <c r="G971" s="71"/>
      <c r="H971" s="71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  <c r="Y971" s="71"/>
      <c r="Z971" s="71"/>
    </row>
    <row r="972" spans="1:26" ht="12.75" customHeight="1" x14ac:dyDescent="0.2">
      <c r="A972" s="71"/>
      <c r="B972" s="71"/>
      <c r="C972" s="71"/>
      <c r="D972" s="71"/>
      <c r="E972" s="71"/>
      <c r="F972" s="71"/>
      <c r="G972" s="71"/>
      <c r="H972" s="71"/>
      <c r="I972" s="71"/>
      <c r="J972" s="71"/>
      <c r="K972" s="71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1"/>
      <c r="X972" s="71"/>
      <c r="Y972" s="71"/>
      <c r="Z972" s="71"/>
    </row>
    <row r="973" spans="1:26" ht="12.75" customHeight="1" x14ac:dyDescent="0.2">
      <c r="A973" s="71"/>
      <c r="B973" s="71"/>
      <c r="C973" s="71"/>
      <c r="D973" s="71"/>
      <c r="E973" s="71"/>
      <c r="F973" s="71"/>
      <c r="G973" s="71"/>
      <c r="H973" s="71"/>
      <c r="I973" s="71"/>
      <c r="J973" s="71"/>
      <c r="K973" s="71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1"/>
      <c r="X973" s="71"/>
      <c r="Y973" s="71"/>
      <c r="Z973" s="71"/>
    </row>
    <row r="974" spans="1:26" ht="12.75" customHeight="1" x14ac:dyDescent="0.2">
      <c r="A974" s="71"/>
      <c r="B974" s="71"/>
      <c r="C974" s="71"/>
      <c r="D974" s="71"/>
      <c r="E974" s="71"/>
      <c r="F974" s="71"/>
      <c r="G974" s="71"/>
      <c r="H974" s="71"/>
      <c r="I974" s="71"/>
      <c r="J974" s="71"/>
      <c r="K974" s="71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1"/>
      <c r="X974" s="71"/>
      <c r="Y974" s="71"/>
      <c r="Z974" s="71"/>
    </row>
    <row r="975" spans="1:26" ht="12.75" customHeight="1" x14ac:dyDescent="0.2">
      <c r="A975" s="71"/>
      <c r="B975" s="71"/>
      <c r="C975" s="71"/>
      <c r="D975" s="71"/>
      <c r="E975" s="71"/>
      <c r="F975" s="71"/>
      <c r="G975" s="71"/>
      <c r="H975" s="71"/>
      <c r="I975" s="71"/>
      <c r="J975" s="71"/>
      <c r="K975" s="71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1"/>
      <c r="X975" s="71"/>
      <c r="Y975" s="71"/>
      <c r="Z975" s="71"/>
    </row>
    <row r="976" spans="1:26" ht="12.75" customHeight="1" x14ac:dyDescent="0.2">
      <c r="A976" s="71"/>
      <c r="B976" s="71"/>
      <c r="C976" s="71"/>
      <c r="D976" s="71"/>
      <c r="E976" s="71"/>
      <c r="F976" s="71"/>
      <c r="G976" s="71"/>
      <c r="H976" s="71"/>
      <c r="I976" s="71"/>
      <c r="J976" s="71"/>
      <c r="K976" s="71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1"/>
      <c r="X976" s="71"/>
      <c r="Y976" s="71"/>
      <c r="Z976" s="71"/>
    </row>
    <row r="977" spans="1:26" ht="12.75" customHeight="1" x14ac:dyDescent="0.2">
      <c r="A977" s="71"/>
      <c r="B977" s="71"/>
      <c r="C977" s="71"/>
      <c r="D977" s="71"/>
      <c r="E977" s="71"/>
      <c r="F977" s="71"/>
      <c r="G977" s="71"/>
      <c r="H977" s="71"/>
      <c r="I977" s="71"/>
      <c r="J977" s="71"/>
      <c r="K977" s="71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  <c r="Y977" s="71"/>
      <c r="Z977" s="71"/>
    </row>
    <row r="978" spans="1:26" ht="12.75" customHeight="1" x14ac:dyDescent="0.2">
      <c r="A978" s="71"/>
      <c r="B978" s="71"/>
      <c r="C978" s="71"/>
      <c r="D978" s="71"/>
      <c r="E978" s="71"/>
      <c r="F978" s="71"/>
      <c r="G978" s="71"/>
      <c r="H978" s="71"/>
      <c r="I978" s="71"/>
      <c r="J978" s="71"/>
      <c r="K978" s="71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1"/>
      <c r="X978" s="71"/>
      <c r="Y978" s="71"/>
      <c r="Z978" s="71"/>
    </row>
    <row r="979" spans="1:26" ht="12.75" customHeight="1" x14ac:dyDescent="0.2">
      <c r="A979" s="71"/>
      <c r="B979" s="71"/>
      <c r="C979" s="71"/>
      <c r="D979" s="71"/>
      <c r="E979" s="71"/>
      <c r="F979" s="71"/>
      <c r="G979" s="71"/>
      <c r="H979" s="71"/>
      <c r="I979" s="71"/>
      <c r="J979" s="71"/>
      <c r="K979" s="71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1"/>
      <c r="X979" s="71"/>
      <c r="Y979" s="71"/>
      <c r="Z979" s="71"/>
    </row>
    <row r="980" spans="1:26" ht="12.75" customHeight="1" x14ac:dyDescent="0.2">
      <c r="A980" s="71"/>
      <c r="B980" s="71"/>
      <c r="C980" s="71"/>
      <c r="D980" s="71"/>
      <c r="E980" s="71"/>
      <c r="F980" s="71"/>
      <c r="G980" s="71"/>
      <c r="H980" s="71"/>
      <c r="I980" s="71"/>
      <c r="J980" s="71"/>
      <c r="K980" s="71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1"/>
      <c r="X980" s="71"/>
      <c r="Y980" s="71"/>
      <c r="Z980" s="71"/>
    </row>
    <row r="981" spans="1:26" ht="12.75" customHeight="1" x14ac:dyDescent="0.2">
      <c r="A981" s="71"/>
      <c r="B981" s="71"/>
      <c r="C981" s="71"/>
      <c r="D981" s="71"/>
      <c r="E981" s="71"/>
      <c r="F981" s="71"/>
      <c r="G981" s="71"/>
      <c r="H981" s="71"/>
      <c r="I981" s="71"/>
      <c r="J981" s="71"/>
      <c r="K981" s="71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1"/>
      <c r="X981" s="71"/>
      <c r="Y981" s="71"/>
      <c r="Z981" s="71"/>
    </row>
    <row r="982" spans="1:26" ht="12.75" customHeight="1" x14ac:dyDescent="0.2">
      <c r="A982" s="71"/>
      <c r="B982" s="71"/>
      <c r="C982" s="71"/>
      <c r="D982" s="71"/>
      <c r="E982" s="71"/>
      <c r="F982" s="71"/>
      <c r="G982" s="71"/>
      <c r="H982" s="71"/>
      <c r="I982" s="71"/>
      <c r="J982" s="71"/>
      <c r="K982" s="71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1"/>
      <c r="X982" s="71"/>
      <c r="Y982" s="71"/>
      <c r="Z982" s="71"/>
    </row>
    <row r="983" spans="1:26" ht="12.75" customHeight="1" x14ac:dyDescent="0.2">
      <c r="A983" s="71"/>
      <c r="B983" s="71"/>
      <c r="C983" s="71"/>
      <c r="D983" s="71"/>
      <c r="E983" s="71"/>
      <c r="F983" s="71"/>
      <c r="G983" s="71"/>
      <c r="H983" s="71"/>
      <c r="I983" s="71"/>
      <c r="J983" s="71"/>
      <c r="K983" s="71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1"/>
      <c r="X983" s="71"/>
      <c r="Y983" s="71"/>
      <c r="Z983" s="71"/>
    </row>
    <row r="984" spans="1:26" ht="12.75" customHeight="1" x14ac:dyDescent="0.2">
      <c r="A984" s="71"/>
      <c r="B984" s="71"/>
      <c r="C984" s="71"/>
      <c r="D984" s="71"/>
      <c r="E984" s="71"/>
      <c r="F984" s="71"/>
      <c r="G984" s="71"/>
      <c r="H984" s="71"/>
      <c r="I984" s="71"/>
      <c r="J984" s="71"/>
      <c r="K984" s="71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  <c r="Y984" s="71"/>
      <c r="Z984" s="71"/>
    </row>
    <row r="985" spans="1:26" ht="12.75" customHeight="1" x14ac:dyDescent="0.2">
      <c r="A985" s="71"/>
      <c r="B985" s="71"/>
      <c r="C985" s="71"/>
      <c r="D985" s="71"/>
      <c r="E985" s="71"/>
      <c r="F985" s="71"/>
      <c r="G985" s="71"/>
      <c r="H985" s="71"/>
      <c r="I985" s="71"/>
      <c r="J985" s="71"/>
      <c r="K985" s="71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1"/>
      <c r="X985" s="71"/>
      <c r="Y985" s="71"/>
      <c r="Z985" s="71"/>
    </row>
    <row r="986" spans="1:26" ht="12.75" customHeight="1" x14ac:dyDescent="0.2">
      <c r="A986" s="71"/>
      <c r="B986" s="71"/>
      <c r="C986" s="71"/>
      <c r="D986" s="71"/>
      <c r="E986" s="71"/>
      <c r="F986" s="71"/>
      <c r="G986" s="71"/>
      <c r="H986" s="71"/>
      <c r="I986" s="71"/>
      <c r="J986" s="71"/>
      <c r="K986" s="71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1"/>
      <c r="X986" s="71"/>
      <c r="Y986" s="71"/>
      <c r="Z986" s="71"/>
    </row>
    <row r="987" spans="1:26" ht="12.75" customHeight="1" x14ac:dyDescent="0.2">
      <c r="A987" s="71"/>
      <c r="B987" s="71"/>
      <c r="C987" s="71"/>
      <c r="D987" s="71"/>
      <c r="E987" s="71"/>
      <c r="F987" s="71"/>
      <c r="G987" s="71"/>
      <c r="H987" s="71"/>
      <c r="I987" s="71"/>
      <c r="J987" s="71"/>
      <c r="K987" s="71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1"/>
      <c r="X987" s="71"/>
      <c r="Y987" s="71"/>
      <c r="Z987" s="71"/>
    </row>
    <row r="988" spans="1:26" ht="12.75" customHeight="1" x14ac:dyDescent="0.2">
      <c r="A988" s="71"/>
      <c r="B988" s="71"/>
      <c r="C988" s="71"/>
      <c r="D988" s="71"/>
      <c r="E988" s="71"/>
      <c r="F988" s="71"/>
      <c r="G988" s="71"/>
      <c r="H988" s="71"/>
      <c r="I988" s="71"/>
      <c r="J988" s="71"/>
      <c r="K988" s="71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1"/>
      <c r="X988" s="71"/>
      <c r="Y988" s="71"/>
      <c r="Z988" s="71"/>
    </row>
    <row r="989" spans="1:26" ht="12.75" customHeight="1" x14ac:dyDescent="0.2">
      <c r="A989" s="71"/>
      <c r="B989" s="71"/>
      <c r="C989" s="71"/>
      <c r="D989" s="71"/>
      <c r="E989" s="71"/>
      <c r="F989" s="71"/>
      <c r="G989" s="71"/>
      <c r="H989" s="71"/>
      <c r="I989" s="71"/>
      <c r="J989" s="71"/>
      <c r="K989" s="71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1"/>
      <c r="X989" s="71"/>
      <c r="Y989" s="71"/>
      <c r="Z989" s="71"/>
    </row>
    <row r="990" spans="1:26" ht="12.75" customHeight="1" x14ac:dyDescent="0.2">
      <c r="A990" s="71"/>
      <c r="B990" s="71"/>
      <c r="C990" s="71"/>
      <c r="D990" s="71"/>
      <c r="E990" s="71"/>
      <c r="F990" s="71"/>
      <c r="G990" s="71"/>
      <c r="H990" s="71"/>
      <c r="I990" s="71"/>
      <c r="J990" s="71"/>
      <c r="K990" s="71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1"/>
      <c r="X990" s="71"/>
      <c r="Y990" s="71"/>
      <c r="Z990" s="71"/>
    </row>
    <row r="991" spans="1:26" ht="12.75" customHeight="1" x14ac:dyDescent="0.2">
      <c r="A991" s="71"/>
      <c r="B991" s="71"/>
      <c r="C991" s="71"/>
      <c r="D991" s="71"/>
      <c r="E991" s="71"/>
      <c r="F991" s="71"/>
      <c r="G991" s="71"/>
      <c r="H991" s="71"/>
      <c r="I991" s="71"/>
      <c r="J991" s="71"/>
      <c r="K991" s="71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1"/>
      <c r="X991" s="71"/>
      <c r="Y991" s="71"/>
      <c r="Z991" s="71"/>
    </row>
    <row r="992" spans="1:26" ht="12.75" customHeight="1" x14ac:dyDescent="0.2">
      <c r="A992" s="71"/>
      <c r="B992" s="71"/>
      <c r="C992" s="71"/>
      <c r="D992" s="71"/>
      <c r="E992" s="71"/>
      <c r="F992" s="71"/>
      <c r="G992" s="71"/>
      <c r="H992" s="71"/>
      <c r="I992" s="71"/>
      <c r="J992" s="71"/>
      <c r="K992" s="71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1"/>
      <c r="X992" s="71"/>
      <c r="Y992" s="71"/>
      <c r="Z992" s="71"/>
    </row>
    <row r="993" spans="1:26" ht="12.75" customHeight="1" x14ac:dyDescent="0.2">
      <c r="A993" s="71"/>
      <c r="B993" s="71"/>
      <c r="C993" s="71"/>
      <c r="D993" s="71"/>
      <c r="E993" s="71"/>
      <c r="F993" s="71"/>
      <c r="G993" s="71"/>
      <c r="H993" s="71"/>
      <c r="I993" s="71"/>
      <c r="J993" s="71"/>
      <c r="K993" s="71"/>
      <c r="L993" s="71"/>
      <c r="M993" s="71"/>
      <c r="N993" s="71"/>
      <c r="O993" s="71"/>
      <c r="P993" s="71"/>
      <c r="Q993" s="71"/>
      <c r="R993" s="71"/>
      <c r="S993" s="71"/>
      <c r="T993" s="71"/>
      <c r="U993" s="71"/>
      <c r="V993" s="71"/>
      <c r="W993" s="71"/>
      <c r="X993" s="71"/>
      <c r="Y993" s="71"/>
      <c r="Z993" s="71"/>
    </row>
    <row r="994" spans="1:26" ht="12.75" customHeight="1" x14ac:dyDescent="0.2">
      <c r="A994" s="71"/>
      <c r="B994" s="71"/>
      <c r="C994" s="71"/>
      <c r="D994" s="71"/>
      <c r="E994" s="71"/>
      <c r="F994" s="71"/>
      <c r="G994" s="71"/>
      <c r="H994" s="71"/>
      <c r="I994" s="71"/>
      <c r="J994" s="71"/>
      <c r="K994" s="71"/>
      <c r="L994" s="71"/>
      <c r="M994" s="71"/>
      <c r="N994" s="71"/>
      <c r="O994" s="71"/>
      <c r="P994" s="71"/>
      <c r="Q994" s="71"/>
      <c r="R994" s="71"/>
      <c r="S994" s="71"/>
      <c r="T994" s="71"/>
      <c r="U994" s="71"/>
      <c r="V994" s="71"/>
      <c r="W994" s="71"/>
      <c r="X994" s="71"/>
      <c r="Y994" s="71"/>
      <c r="Z994" s="71"/>
    </row>
    <row r="995" spans="1:26" ht="12.75" customHeight="1" x14ac:dyDescent="0.2">
      <c r="A995" s="71"/>
      <c r="B995" s="71"/>
      <c r="C995" s="71"/>
      <c r="D995" s="71"/>
      <c r="E995" s="71"/>
      <c r="F995" s="71"/>
      <c r="G995" s="71"/>
      <c r="H995" s="71"/>
      <c r="I995" s="71"/>
      <c r="J995" s="71"/>
      <c r="K995" s="71"/>
      <c r="L995" s="71"/>
      <c r="M995" s="71"/>
      <c r="N995" s="71"/>
      <c r="O995" s="71"/>
      <c r="P995" s="71"/>
      <c r="Q995" s="71"/>
      <c r="R995" s="71"/>
      <c r="S995" s="71"/>
      <c r="T995" s="71"/>
      <c r="U995" s="71"/>
      <c r="V995" s="71"/>
      <c r="W995" s="71"/>
      <c r="X995" s="71"/>
      <c r="Y995" s="71"/>
      <c r="Z995" s="71"/>
    </row>
    <row r="996" spans="1:26" ht="12.75" customHeight="1" x14ac:dyDescent="0.2">
      <c r="A996" s="71"/>
      <c r="B996" s="71"/>
      <c r="C996" s="71"/>
      <c r="D996" s="71"/>
      <c r="E996" s="71"/>
      <c r="F996" s="71"/>
      <c r="G996" s="71"/>
      <c r="H996" s="71"/>
      <c r="I996" s="71"/>
      <c r="J996" s="71"/>
      <c r="K996" s="71"/>
      <c r="L996" s="71"/>
      <c r="M996" s="71"/>
      <c r="N996" s="71"/>
      <c r="O996" s="71"/>
      <c r="P996" s="71"/>
      <c r="Q996" s="71"/>
      <c r="R996" s="71"/>
      <c r="S996" s="71"/>
      <c r="T996" s="71"/>
      <c r="U996" s="71"/>
      <c r="V996" s="71"/>
      <c r="W996" s="71"/>
      <c r="X996" s="71"/>
      <c r="Y996" s="71"/>
      <c r="Z996" s="71"/>
    </row>
    <row r="997" spans="1:26" ht="12.75" customHeight="1" x14ac:dyDescent="0.2">
      <c r="A997" s="71"/>
      <c r="B997" s="71"/>
      <c r="C997" s="71"/>
      <c r="D997" s="71"/>
      <c r="E997" s="71"/>
      <c r="F997" s="71"/>
      <c r="G997" s="71"/>
      <c r="H997" s="71"/>
      <c r="I997" s="71"/>
      <c r="J997" s="71"/>
      <c r="K997" s="71"/>
      <c r="L997" s="71"/>
      <c r="M997" s="71"/>
      <c r="N997" s="71"/>
      <c r="O997" s="71"/>
      <c r="P997" s="71"/>
      <c r="Q997" s="71"/>
      <c r="R997" s="71"/>
      <c r="S997" s="71"/>
      <c r="T997" s="71"/>
      <c r="U997" s="71"/>
      <c r="V997" s="71"/>
      <c r="W997" s="71"/>
      <c r="X997" s="71"/>
      <c r="Y997" s="71"/>
      <c r="Z997" s="71"/>
    </row>
    <row r="998" spans="1:26" ht="12.75" customHeight="1" x14ac:dyDescent="0.2">
      <c r="A998" s="71"/>
      <c r="B998" s="71"/>
      <c r="C998" s="71"/>
      <c r="D998" s="71"/>
      <c r="E998" s="71"/>
      <c r="F998" s="71"/>
      <c r="G998" s="71"/>
      <c r="H998" s="71"/>
      <c r="I998" s="71"/>
      <c r="J998" s="71"/>
      <c r="K998" s="71"/>
      <c r="L998" s="71"/>
      <c r="M998" s="71"/>
      <c r="N998" s="71"/>
      <c r="O998" s="71"/>
      <c r="P998" s="71"/>
      <c r="Q998" s="71"/>
      <c r="R998" s="71"/>
      <c r="S998" s="71"/>
      <c r="T998" s="71"/>
      <c r="U998" s="71"/>
      <c r="V998" s="71"/>
      <c r="W998" s="71"/>
      <c r="X998" s="71"/>
      <c r="Y998" s="71"/>
      <c r="Z998" s="71"/>
    </row>
    <row r="999" spans="1:26" ht="12.75" customHeight="1" x14ac:dyDescent="0.2">
      <c r="A999" s="71"/>
      <c r="B999" s="71"/>
      <c r="C999" s="71"/>
      <c r="D999" s="71"/>
      <c r="E999" s="71"/>
      <c r="F999" s="71"/>
      <c r="G999" s="71"/>
      <c r="H999" s="71"/>
      <c r="I999" s="71"/>
      <c r="J999" s="71"/>
      <c r="K999" s="71"/>
      <c r="L999" s="71"/>
      <c r="M999" s="71"/>
      <c r="N999" s="71"/>
      <c r="O999" s="71"/>
      <c r="P999" s="71"/>
      <c r="Q999" s="71"/>
      <c r="R999" s="71"/>
      <c r="S999" s="71"/>
      <c r="T999" s="71"/>
      <c r="U999" s="71"/>
      <c r="V999" s="71"/>
      <c r="W999" s="71"/>
      <c r="X999" s="71"/>
      <c r="Y999" s="71"/>
      <c r="Z999" s="71"/>
    </row>
    <row r="1000" spans="1:26" ht="12.75" customHeight="1" x14ac:dyDescent="0.2">
      <c r="A1000" s="71"/>
      <c r="B1000" s="71"/>
      <c r="C1000" s="71"/>
      <c r="D1000" s="71"/>
      <c r="E1000" s="71"/>
      <c r="F1000" s="71"/>
      <c r="G1000" s="71"/>
      <c r="H1000" s="71"/>
      <c r="I1000" s="71"/>
      <c r="J1000" s="71"/>
      <c r="K1000" s="71"/>
      <c r="L1000" s="71"/>
      <c r="M1000" s="71"/>
      <c r="N1000" s="71"/>
      <c r="O1000" s="71"/>
      <c r="P1000" s="71"/>
      <c r="Q1000" s="71"/>
      <c r="R1000" s="71"/>
      <c r="S1000" s="71"/>
      <c r="T1000" s="71"/>
      <c r="U1000" s="71"/>
      <c r="V1000" s="71"/>
      <c r="W1000" s="71"/>
      <c r="X1000" s="71"/>
      <c r="Y1000" s="71"/>
      <c r="Z1000" s="71"/>
    </row>
    <row r="1001" spans="1:26" ht="12.75" customHeight="1" x14ac:dyDescent="0.2">
      <c r="A1001" s="71"/>
      <c r="B1001" s="71"/>
      <c r="C1001" s="71"/>
      <c r="D1001" s="71"/>
      <c r="E1001" s="71"/>
      <c r="F1001" s="71"/>
      <c r="G1001" s="71"/>
      <c r="H1001" s="71"/>
      <c r="I1001" s="71"/>
      <c r="J1001" s="71"/>
      <c r="K1001" s="71"/>
      <c r="L1001" s="71"/>
      <c r="M1001" s="71"/>
      <c r="N1001" s="71"/>
      <c r="O1001" s="71"/>
      <c r="P1001" s="71"/>
      <c r="Q1001" s="71"/>
      <c r="R1001" s="71"/>
      <c r="S1001" s="71"/>
      <c r="T1001" s="71"/>
      <c r="U1001" s="71"/>
      <c r="V1001" s="71"/>
      <c r="W1001" s="71"/>
      <c r="X1001" s="71"/>
      <c r="Y1001" s="71"/>
      <c r="Z1001" s="71"/>
    </row>
    <row r="1002" spans="1:26" ht="12.75" customHeight="1" x14ac:dyDescent="0.2">
      <c r="A1002" s="71"/>
      <c r="B1002" s="71"/>
      <c r="C1002" s="71"/>
      <c r="D1002" s="71"/>
      <c r="E1002" s="71"/>
      <c r="F1002" s="71"/>
      <c r="G1002" s="71"/>
      <c r="H1002" s="71"/>
      <c r="I1002" s="71"/>
      <c r="J1002" s="71"/>
      <c r="K1002" s="71"/>
      <c r="L1002" s="71"/>
      <c r="M1002" s="71"/>
      <c r="N1002" s="71"/>
      <c r="O1002" s="71"/>
      <c r="P1002" s="71"/>
      <c r="Q1002" s="71"/>
      <c r="R1002" s="71"/>
      <c r="S1002" s="71"/>
      <c r="T1002" s="71"/>
      <c r="U1002" s="71"/>
      <c r="V1002" s="71"/>
      <c r="W1002" s="71"/>
      <c r="X1002" s="71"/>
      <c r="Y1002" s="71"/>
      <c r="Z1002" s="71"/>
    </row>
    <row r="1003" spans="1:26" ht="12.75" customHeight="1" x14ac:dyDescent="0.2">
      <c r="A1003" s="71"/>
      <c r="B1003" s="71"/>
      <c r="C1003" s="71"/>
      <c r="D1003" s="71"/>
      <c r="E1003" s="71"/>
      <c r="F1003" s="71"/>
      <c r="G1003" s="71"/>
      <c r="H1003" s="71"/>
      <c r="I1003" s="71"/>
      <c r="J1003" s="71"/>
      <c r="K1003" s="71"/>
      <c r="L1003" s="71"/>
      <c r="M1003" s="71"/>
      <c r="N1003" s="71"/>
      <c r="O1003" s="71"/>
      <c r="P1003" s="71"/>
      <c r="Q1003" s="71"/>
      <c r="R1003" s="71"/>
      <c r="S1003" s="71"/>
      <c r="T1003" s="71"/>
      <c r="U1003" s="71"/>
      <c r="V1003" s="71"/>
      <c r="W1003" s="71"/>
      <c r="X1003" s="71"/>
      <c r="Y1003" s="71"/>
      <c r="Z1003" s="71"/>
    </row>
    <row r="1004" spans="1:26" ht="12.75" customHeight="1" x14ac:dyDescent="0.2">
      <c r="A1004" s="71"/>
      <c r="B1004" s="71"/>
      <c r="C1004" s="71"/>
      <c r="D1004" s="71"/>
      <c r="E1004" s="71"/>
      <c r="F1004" s="71"/>
      <c r="G1004" s="71"/>
      <c r="H1004" s="71"/>
      <c r="I1004" s="71"/>
      <c r="J1004" s="71"/>
      <c r="K1004" s="71"/>
      <c r="L1004" s="71"/>
      <c r="M1004" s="71"/>
      <c r="N1004" s="71"/>
      <c r="O1004" s="71"/>
      <c r="P1004" s="71"/>
      <c r="Q1004" s="71"/>
      <c r="R1004" s="71"/>
      <c r="S1004" s="71"/>
      <c r="T1004" s="71"/>
      <c r="U1004" s="71"/>
      <c r="V1004" s="71"/>
      <c r="W1004" s="71"/>
      <c r="X1004" s="71"/>
      <c r="Y1004" s="71"/>
      <c r="Z1004" s="71"/>
    </row>
    <row r="1005" spans="1:26" ht="12.75" customHeight="1" x14ac:dyDescent="0.2">
      <c r="A1005" s="71"/>
      <c r="B1005" s="71"/>
      <c r="C1005" s="71"/>
      <c r="D1005" s="71"/>
      <c r="E1005" s="71"/>
      <c r="F1005" s="71"/>
      <c r="G1005" s="71"/>
      <c r="H1005" s="71"/>
      <c r="I1005" s="71"/>
      <c r="J1005" s="71"/>
      <c r="K1005" s="71"/>
      <c r="L1005" s="71"/>
      <c r="M1005" s="71"/>
      <c r="N1005" s="71"/>
      <c r="O1005" s="71"/>
      <c r="P1005" s="71"/>
      <c r="Q1005" s="71"/>
      <c r="R1005" s="71"/>
      <c r="S1005" s="71"/>
      <c r="T1005" s="71"/>
      <c r="U1005" s="71"/>
      <c r="V1005" s="71"/>
      <c r="W1005" s="71"/>
      <c r="X1005" s="71"/>
      <c r="Y1005" s="71"/>
      <c r="Z1005" s="71"/>
    </row>
    <row r="1006" spans="1:26" ht="12.75" customHeight="1" x14ac:dyDescent="0.2">
      <c r="A1006" s="71"/>
      <c r="B1006" s="71"/>
      <c r="C1006" s="71"/>
      <c r="D1006" s="71"/>
      <c r="E1006" s="71"/>
      <c r="F1006" s="71"/>
      <c r="G1006" s="71"/>
      <c r="H1006" s="71"/>
      <c r="I1006" s="71"/>
      <c r="J1006" s="71"/>
      <c r="K1006" s="71"/>
      <c r="L1006" s="71"/>
      <c r="M1006" s="71"/>
      <c r="N1006" s="71"/>
      <c r="O1006" s="71"/>
      <c r="P1006" s="71"/>
      <c r="Q1006" s="71"/>
      <c r="R1006" s="71"/>
      <c r="S1006" s="71"/>
      <c r="T1006" s="71"/>
      <c r="U1006" s="71"/>
      <c r="V1006" s="71"/>
      <c r="W1006" s="71"/>
      <c r="X1006" s="71"/>
      <c r="Y1006" s="71"/>
      <c r="Z1006" s="71"/>
    </row>
    <row r="1007" spans="1:26" ht="12.75" customHeight="1" x14ac:dyDescent="0.2">
      <c r="A1007" s="71"/>
      <c r="B1007" s="71"/>
      <c r="C1007" s="71"/>
      <c r="D1007" s="71"/>
      <c r="E1007" s="71"/>
      <c r="F1007" s="71"/>
      <c r="G1007" s="71"/>
      <c r="H1007" s="71"/>
      <c r="I1007" s="71"/>
      <c r="J1007" s="71"/>
      <c r="K1007" s="71"/>
      <c r="L1007" s="71"/>
      <c r="M1007" s="71"/>
      <c r="N1007" s="71"/>
      <c r="O1007" s="71"/>
      <c r="P1007" s="71"/>
      <c r="Q1007" s="71"/>
      <c r="R1007" s="71"/>
      <c r="S1007" s="71"/>
      <c r="T1007" s="71"/>
      <c r="U1007" s="71"/>
      <c r="V1007" s="71"/>
      <c r="W1007" s="71"/>
      <c r="X1007" s="71"/>
      <c r="Y1007" s="71"/>
      <c r="Z1007" s="71"/>
    </row>
    <row r="1008" spans="1:26" ht="12.75" customHeight="1" x14ac:dyDescent="0.2">
      <c r="A1008" s="71"/>
      <c r="B1008" s="71"/>
      <c r="C1008" s="71"/>
      <c r="D1008" s="71"/>
      <c r="E1008" s="71"/>
      <c r="F1008" s="71"/>
      <c r="G1008" s="71"/>
      <c r="H1008" s="71"/>
      <c r="I1008" s="71"/>
      <c r="J1008" s="71"/>
      <c r="K1008" s="71"/>
      <c r="L1008" s="71"/>
      <c r="M1008" s="71"/>
      <c r="N1008" s="71"/>
      <c r="O1008" s="71"/>
      <c r="P1008" s="71"/>
      <c r="Q1008" s="71"/>
      <c r="R1008" s="71"/>
      <c r="S1008" s="71"/>
      <c r="T1008" s="71"/>
      <c r="U1008" s="71"/>
      <c r="V1008" s="71"/>
      <c r="W1008" s="71"/>
      <c r="X1008" s="71"/>
      <c r="Y1008" s="71"/>
      <c r="Z1008" s="71"/>
    </row>
  </sheetData>
  <mergeCells count="4">
    <mergeCell ref="B3:F3"/>
    <mergeCell ref="B10:F10"/>
    <mergeCell ref="B16:F16"/>
    <mergeCell ref="B22:C22"/>
  </mergeCells>
  <pageMargins left="0.7" right="0.7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Bewertung von Angeboten</vt:lpstr>
      <vt:lpstr>Beispielrechnungen</vt:lpstr>
      <vt:lpstr>Beispiel Lebenszykluskosten</vt:lpstr>
      <vt:lpstr>Erläuterungen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Gröger</dc:creator>
  <cp:lastModifiedBy>Maya Simon</cp:lastModifiedBy>
  <dcterms:created xsi:type="dcterms:W3CDTF">2013-05-23T07:01:58Z</dcterms:created>
  <dcterms:modified xsi:type="dcterms:W3CDTF">2025-05-26T14:24:25Z</dcterms:modified>
</cp:coreProperties>
</file>